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C.local\company folders\RedirectedFolders\april\Desktop\Price sheets\"/>
    </mc:Choice>
  </mc:AlternateContent>
  <xr:revisionPtr revIDLastSave="0" documentId="8_{D022E446-E5F9-497F-9C03-E8E7783B8A1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6 MVE WHL D-US PRICELIST" sheetId="4" r:id="rId1"/>
  </sheets>
  <definedNames>
    <definedName name="_xlnm.Print_Area" localSheetId="0">'2026 MVE WHL D-US PRICELIST'!$A$1:$H$197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9" i="4" l="1"/>
  <c r="F148" i="4"/>
  <c r="F147" i="4"/>
  <c r="F146" i="4"/>
  <c r="F145" i="4"/>
  <c r="F144" i="4"/>
  <c r="F143" i="4"/>
  <c r="F158" i="4" l="1"/>
  <c r="F157" i="4"/>
  <c r="F156" i="4"/>
  <c r="F68" i="4"/>
  <c r="F189" i="4" l="1"/>
  <c r="F167" i="4"/>
  <c r="F140" i="4"/>
  <c r="F131" i="4"/>
  <c r="F70" i="4"/>
  <c r="F69" i="4"/>
  <c r="F73" i="4"/>
  <c r="F53" i="4"/>
  <c r="F139" i="4" l="1"/>
  <c r="F138" i="4"/>
  <c r="F137" i="4"/>
  <c r="F136" i="4"/>
  <c r="F135" i="4"/>
  <c r="F134" i="4"/>
  <c r="F130" i="4"/>
  <c r="F129" i="4"/>
  <c r="F128" i="4"/>
  <c r="F127" i="4"/>
  <c r="F126" i="4"/>
  <c r="F125" i="4"/>
  <c r="F124" i="4"/>
  <c r="F123" i="4"/>
  <c r="F122" i="4"/>
  <c r="F121" i="4"/>
  <c r="F184" i="4"/>
  <c r="F186" i="4"/>
  <c r="F185" i="4"/>
  <c r="F190" i="4" l="1"/>
  <c r="F188" i="4"/>
  <c r="F187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39" i="4" l="1"/>
  <c r="F55" i="4"/>
  <c r="F58" i="4"/>
  <c r="F165" i="4"/>
  <c r="F67" i="4" l="1"/>
  <c r="F153" i="4"/>
  <c r="F166" i="4"/>
  <c r="F164" i="4"/>
  <c r="F152" i="4"/>
  <c r="F163" i="4"/>
  <c r="F162" i="4"/>
  <c r="F161" i="4"/>
  <c r="F60" i="4" l="1"/>
  <c r="F61" i="4"/>
  <c r="F62" i="4"/>
  <c r="F43" i="4"/>
  <c r="F44" i="4"/>
  <c r="F45" i="4"/>
  <c r="F46" i="4"/>
  <c r="F42" i="4" s="1"/>
  <c r="F47" i="4"/>
  <c r="F48" i="4"/>
  <c r="F49" i="4"/>
  <c r="F50" i="4"/>
  <c r="F37" i="4"/>
  <c r="F38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59" i="4" l="1"/>
  <c r="F57" i="4"/>
  <c r="F56" i="4"/>
  <c r="F54" i="4"/>
  <c r="F72" i="4"/>
  <c r="F71" i="4"/>
  <c r="F66" i="4"/>
  <c r="F65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<sst xmlns="http://schemas.openxmlformats.org/spreadsheetml/2006/main" count="669" uniqueCount="305">
  <si>
    <t>Product Description</t>
  </si>
  <si>
    <t>6oz</t>
  </si>
  <si>
    <t>4oz</t>
  </si>
  <si>
    <t>12oz</t>
  </si>
  <si>
    <t>2.5oz</t>
  </si>
  <si>
    <t xml:space="preserve">                                                                                                                            </t>
  </si>
  <si>
    <t xml:space="preserve">                                                                                                           </t>
  </si>
  <si>
    <t xml:space="preserve">                                                                                                                       </t>
  </si>
  <si>
    <t>400858</t>
  </si>
  <si>
    <t>2lb box</t>
  </si>
  <si>
    <t>5lb bag</t>
  </si>
  <si>
    <t xml:space="preserve"> </t>
  </si>
  <si>
    <t>Case Cost</t>
  </si>
  <si>
    <t>Unit Cost</t>
  </si>
  <si>
    <t>Order Qty</t>
  </si>
  <si>
    <t>Contact</t>
  </si>
  <si>
    <t>Phone</t>
  </si>
  <si>
    <t>Email</t>
  </si>
  <si>
    <t>N/A</t>
  </si>
  <si>
    <t>7.5oz</t>
  </si>
  <si>
    <t>Account Name</t>
  </si>
  <si>
    <t>2oz</t>
  </si>
  <si>
    <t>Order Date</t>
  </si>
  <si>
    <t>Ship by</t>
  </si>
  <si>
    <t>Order Notes</t>
  </si>
  <si>
    <t>Billing Info</t>
  </si>
  <si>
    <t>Credit Card</t>
  </si>
  <si>
    <t>Ship To Address</t>
  </si>
  <si>
    <t>Exp:</t>
  </si>
  <si>
    <t>CVV:</t>
  </si>
  <si>
    <t>SEATTLE CHOCOLATE COMPANY - MAEVE CHOCOLATE</t>
  </si>
  <si>
    <t>contact us: wholesale@seattlechocolate.com  |  P: 800.334.3600  | F: 425.264.2811</t>
  </si>
  <si>
    <t>14-Carrot Cake Truffle Bar</t>
  </si>
  <si>
    <t xml:space="preserve">Block Party Brownie Truffle Bar </t>
  </si>
  <si>
    <t>Cabin S'mores Truffle Bar</t>
  </si>
  <si>
    <t>Coconut Island Truffle Bar</t>
  </si>
  <si>
    <t>Honey Nutty Oh's Truffle Bar</t>
  </si>
  <si>
    <t>Magical Mint Truffle Bar</t>
  </si>
  <si>
    <t xml:space="preserve">Mexican Hot Chocolate Truffle Bar </t>
  </si>
  <si>
    <t>Moon Rocks Truffle Bar</t>
  </si>
  <si>
    <t>Nuts For Fruit Truffle Bar</t>
  </si>
  <si>
    <t>Peanut Butter-Fly Truffle Bar</t>
  </si>
  <si>
    <t xml:space="preserve">Pike Place Espresso Truffle Bar </t>
  </si>
  <si>
    <t>Rainier Cherry Truffle Bar</t>
  </si>
  <si>
    <t>San Juan Salted Toffee Truffle Bar</t>
  </si>
  <si>
    <t xml:space="preserve">Sip Sip Hooray Truffle Bar </t>
  </si>
  <si>
    <t>Seattle - Café Latte Crunch Truffle Bar</t>
  </si>
  <si>
    <t>Seattle - Peanut Butter Roast Truffle Bar</t>
  </si>
  <si>
    <t>Seattle - Salted Toffee Crackle Truffle Bar</t>
  </si>
  <si>
    <t>0-81014-11042-8</t>
  </si>
  <si>
    <t>0-81014-09112-3</t>
  </si>
  <si>
    <t>0-81014-11041-1</t>
  </si>
  <si>
    <t>0-81014-00305-8</t>
  </si>
  <si>
    <t>0-81014-11057-2</t>
  </si>
  <si>
    <t>0-81014-09115-4</t>
  </si>
  <si>
    <t>0-81014-00001-9</t>
  </si>
  <si>
    <t>0-81014-09114-7</t>
  </si>
  <si>
    <t>0-81014-11037-4</t>
  </si>
  <si>
    <t>0-81014-11047-3</t>
  </si>
  <si>
    <t>0-81014-09113-0</t>
  </si>
  <si>
    <t>0-81014-09107-9</t>
  </si>
  <si>
    <t>0-81014-00306-5</t>
  </si>
  <si>
    <t>0-81014-00002-6</t>
  </si>
  <si>
    <t>0 81014-00004-0</t>
  </si>
  <si>
    <t>0-81014-09082-9</t>
  </si>
  <si>
    <t>0-81014-09085-0</t>
  </si>
  <si>
    <t>0-81014-09108-6</t>
  </si>
  <si>
    <t>0-81014-09084-3</t>
  </si>
  <si>
    <t>0-81014-09111-6</t>
  </si>
  <si>
    <t>0-81014-09110-9</t>
  </si>
  <si>
    <t>0-81014-09109-3</t>
  </si>
  <si>
    <t>0-81014-11182-1</t>
  </si>
  <si>
    <t>2.4oz</t>
  </si>
  <si>
    <t>EVERYDAY TRUFFLE BARS &amp; BAR TRIOS</t>
  </si>
  <si>
    <t>Item #</t>
  </si>
  <si>
    <t>Product UPC</t>
  </si>
  <si>
    <t>Unit Size</t>
  </si>
  <si>
    <t>Case Size</t>
  </si>
  <si>
    <t>EVERYDAY BONBON BOX COLLECTION - 4OZ</t>
  </si>
  <si>
    <t>Dark Chocolate Medley Bonbon Box (Assorted)</t>
  </si>
  <si>
    <t>Milk Chocolate Medley Bonbon Box (Assorted)</t>
  </si>
  <si>
    <t>Blackberry Bramble Bonbon Box</t>
  </si>
  <si>
    <t>Dark Salty Toffee Bonbon Box</t>
  </si>
  <si>
    <t>Magical Mint Bonbon Box</t>
  </si>
  <si>
    <t>Mexican Hot Chocolate Bonbon Box</t>
  </si>
  <si>
    <t>Peanut Butter Crunch Bonbon Box</t>
  </si>
  <si>
    <t>Pink Bubbly Bonbon Box</t>
  </si>
  <si>
    <t>0-81014-07152-1</t>
  </si>
  <si>
    <t>0-81014-07101-9</t>
  </si>
  <si>
    <t>0-81014-07102-6</t>
  </si>
  <si>
    <t>0-81014-07103-3</t>
  </si>
  <si>
    <t>0-81014-07104-0</t>
  </si>
  <si>
    <t>0-81014-07105-7</t>
  </si>
  <si>
    <t>0-81014-07106-4</t>
  </si>
  <si>
    <t>0-81014-07107-1</t>
  </si>
  <si>
    <t>Magical Makers Bonbon Box (8oz)</t>
  </si>
  <si>
    <t>Sun's Light Bonbon Gift Box (Cube)</t>
  </si>
  <si>
    <t>Sail Away Bonbon Gift Box (Cube)</t>
  </si>
  <si>
    <t>Sound of Seattle Bonbon Box (Sleeved)</t>
  </si>
  <si>
    <t>Seattle Ferry Boat Bonbon Box</t>
  </si>
  <si>
    <t>Seattle Postcard Bonbon Gift Box</t>
  </si>
  <si>
    <t>Seattle Space Needle Bonbon Box</t>
  </si>
  <si>
    <t>0-81014-07201-6</t>
  </si>
  <si>
    <t>0-81014-07209-2</t>
  </si>
  <si>
    <t>0-81014-07262-7</t>
  </si>
  <si>
    <t>0-81014-07261-0</t>
  </si>
  <si>
    <t>0-81014-09035-5</t>
  </si>
  <si>
    <t>0-81014-09076-8</t>
  </si>
  <si>
    <t>0-81014-09002-7</t>
  </si>
  <si>
    <t>0-81014-09007-2</t>
  </si>
  <si>
    <t>8oz</t>
  </si>
  <si>
    <t>EVERYDAY SHIPPERS - 72CT TRUFFLE BAR, MIXED BAR &amp; BONBONS, AND BONBONS ONLY</t>
  </si>
  <si>
    <t xml:space="preserve">12ct Magical Makers (8oz) Bonbon Box Shipper </t>
  </si>
  <si>
    <r>
      <t xml:space="preserve">72ct Sweetness in Seattle Truffle Bar Shipper 
</t>
    </r>
    <r>
      <rPr>
        <sz val="10"/>
        <color rgb="FF000000"/>
        <rFont val="Calibri Light"/>
        <family val="2"/>
      </rPr>
      <t>Café Latte Crunch, Peanut Butter Roast &amp; Salted Toffee Crackle bars. (24/ea)</t>
    </r>
  </si>
  <si>
    <r>
      <t xml:space="preserve">44ct Everyday Mixed Shipper
</t>
    </r>
    <r>
      <rPr>
        <sz val="10"/>
        <color rgb="FF000000"/>
        <rFont val="Calibri Light"/>
        <family val="2"/>
      </rPr>
      <t>Mexican Hot Chocolate, Peanut Butter-fly, San Juan Salted Toffee bars (12/ea) &amp; Magical Makers Bonbon boxes (8)</t>
    </r>
  </si>
  <si>
    <t>36/8</t>
  </si>
  <si>
    <t xml:space="preserve">Assorted Bonbons </t>
  </si>
  <si>
    <t>Birthday Cake Bonbons</t>
  </si>
  <si>
    <t>Blackberry Bramble Bonbons</t>
  </si>
  <si>
    <t>Coconut Island Bonbons</t>
  </si>
  <si>
    <t>Dark Chocolate Bonbons</t>
  </si>
  <si>
    <t>Dark Salty Toffee Bonbons</t>
  </si>
  <si>
    <t>Espresso Bonbons</t>
  </si>
  <si>
    <t>Hazelnut Butter Crisp Bonbons</t>
  </si>
  <si>
    <t>Magical Mint Bonbons (with barcode)</t>
  </si>
  <si>
    <t>Malted Milk Ball Bonbons</t>
  </si>
  <si>
    <t>Mexican Hot Chocolate Bonbons</t>
  </si>
  <si>
    <t>Milk Chocolate Bonbons</t>
  </si>
  <si>
    <t>Milk Salty Toffee Bonbons</t>
  </si>
  <si>
    <t>Moon Rocks Bonbons</t>
  </si>
  <si>
    <t>Peanut Butter Crunch Bonbons</t>
  </si>
  <si>
    <t>Pink Bubbly Bonbons</t>
  </si>
  <si>
    <t>BONBONS BULK - 2LB GRAVITY FEED (DISPLAY BOX)</t>
  </si>
  <si>
    <t>Per Pkg. Count</t>
  </si>
  <si>
    <t>Approx. 88 - 96</t>
  </si>
  <si>
    <t>Approx. 220 - 240</t>
  </si>
  <si>
    <t>400868</t>
  </si>
  <si>
    <t>409154</t>
  </si>
  <si>
    <t>400862</t>
  </si>
  <si>
    <t>400853</t>
  </si>
  <si>
    <t>400877</t>
  </si>
  <si>
    <t>400869</t>
  </si>
  <si>
    <t>400870</t>
  </si>
  <si>
    <t>400864</t>
  </si>
  <si>
    <t>411229</t>
  </si>
  <si>
    <t>411230</t>
  </si>
  <si>
    <t>BONBONS BULK - 5LB BAG</t>
  </si>
  <si>
    <t>EVERYDAY ASSORTED BONBON BOXES &amp; GIFTS</t>
  </si>
  <si>
    <t>see individual items</t>
  </si>
  <si>
    <t>see individual bars</t>
  </si>
  <si>
    <t>n/a</t>
  </si>
  <si>
    <t>Summer - Funnel Cake Truffle Bar</t>
  </si>
  <si>
    <t>Summer - Kettle Chips Truffle Bar</t>
  </si>
  <si>
    <t>Summer - Lemon Twister Truffle Bar</t>
  </si>
  <si>
    <t>Summer Medley Bonbon Box (Assorted)</t>
  </si>
  <si>
    <t>Summer - 12ct Medley Bonbon Shipper</t>
  </si>
  <si>
    <t>Summer - 72ct Truffle Bar Shipper (24/bar flavors)</t>
  </si>
  <si>
    <t>0-81014-11172-2</t>
  </si>
  <si>
    <t>0-81014-11173-9</t>
  </si>
  <si>
    <t>0-81014-11174-6</t>
  </si>
  <si>
    <t>0-81014-07211-5</t>
  </si>
  <si>
    <t>see individual item</t>
  </si>
  <si>
    <t>Pride - Maeve with Love Bonbon Box (Assorted)</t>
  </si>
  <si>
    <t>Pride - 12ct Maeve with Love Bonbon Box Shipper</t>
  </si>
  <si>
    <t>0-81014-07210-8</t>
  </si>
  <si>
    <t>Fall - Pumpkin Spice Chai Truffle Bar</t>
  </si>
  <si>
    <t>Fall - Maple Bourbon Truffle Bar</t>
  </si>
  <si>
    <t>0-81014-11026-8</t>
  </si>
  <si>
    <t>0-81014-11058-9</t>
  </si>
  <si>
    <t>0-81014-11059-6</t>
  </si>
  <si>
    <t>0-81014-07212-2</t>
  </si>
  <si>
    <t>Fall - 44ct Mixed Shipper (12/bar flavors &amp; 8/boxes)</t>
  </si>
  <si>
    <t>Fall - 72ct Truffle Bar Shipper (72/bar flavors)</t>
  </si>
  <si>
    <t>Wholesale Delivered US Price List | $250 Minimum Order Required</t>
  </si>
  <si>
    <r>
      <t xml:space="preserve">72ct Everyday Truffle Bar Shipper 
</t>
    </r>
    <r>
      <rPr>
        <sz val="10"/>
        <color rgb="FF000000"/>
        <rFont val="Calibri Light"/>
        <family val="2"/>
      </rPr>
      <t xml:space="preserve">Hungry Blackberry, Magical Mint, Mexican Hot Chocolate, Peanut Butter-fly, Pike Place Espresso &amp; San Juan Salted Toffee bars. (12/ea)     </t>
    </r>
    <r>
      <rPr>
        <sz val="12"/>
        <color indexed="8"/>
        <rFont val="Calibri Light"/>
        <family val="2"/>
      </rPr>
      <t xml:space="preserve">            </t>
    </r>
  </si>
  <si>
    <t>Fairytale Factory Bonbon Box (12oz)</t>
  </si>
  <si>
    <t>Hungry Blackberry Truffle Bar</t>
  </si>
  <si>
    <t>Happy Birthday Truffle Bar</t>
  </si>
  <si>
    <t>0-81014-07151-4</t>
  </si>
  <si>
    <t>Creme Brulee Crackle Bonbon Box</t>
  </si>
  <si>
    <r>
      <t xml:space="preserve">18ct Everyday (4oz) Bonbon Box Shipper 
</t>
    </r>
    <r>
      <rPr>
        <sz val="10"/>
        <rFont val="Calibri Light"/>
        <family val="2"/>
      </rPr>
      <t>Dark Medley, Milk Medley, Creme Brulee Crackle, Dark Salty Toffee, Magical Mint &amp; Pink Bubbly Bonbon boxes. (3/ea)</t>
    </r>
  </si>
  <si>
    <t>Creme Brulee Bonbons</t>
  </si>
  <si>
    <t>Holiday - Candy Cane Bonbons (Ships 9/1)</t>
  </si>
  <si>
    <t>Cookies and Cream Bonbons</t>
  </si>
  <si>
    <t>Fall - Apple Cider Donuts Truffle Bar</t>
  </si>
  <si>
    <t>Fall - Harvest Bounty Bonbon Box</t>
  </si>
  <si>
    <t>Fall - 12ct Harvest Bounty Bonbon Box Shipper</t>
  </si>
  <si>
    <t>Seattle Area 206 Bonbon Box (12oz)</t>
  </si>
  <si>
    <t>0-81014-07208-5</t>
  </si>
  <si>
    <r>
      <t xml:space="preserve">Magical World of Maeve Truffle Bar Trio 
</t>
    </r>
    <r>
      <rPr>
        <sz val="10"/>
        <rFont val="Calibri Light"/>
        <family val="2"/>
      </rPr>
      <t>Includes 1 ea: Hungry Blackberry, Honey Nutty Oh's, and Moon Rocks bars</t>
    </r>
  </si>
  <si>
    <t>0-81014-11178-4</t>
  </si>
  <si>
    <t>Thank You Truffle Bar</t>
  </si>
  <si>
    <r>
      <t xml:space="preserve">72ct Chocolate Greetings Truffle Bar Shipper
</t>
    </r>
    <r>
      <rPr>
        <sz val="10"/>
        <color rgb="FF000000"/>
        <rFont val="Calibri Light"/>
        <family val="2"/>
      </rPr>
      <t>Happy Birthday, Sip Sip Hooray, and Thank You Bars. (24/ea)</t>
    </r>
  </si>
  <si>
    <r>
      <t xml:space="preserve">44ct Chocolate Greetings Mixed Shipper 
</t>
    </r>
    <r>
      <rPr>
        <sz val="10"/>
        <rFont val="Calibri Light"/>
        <family val="2"/>
      </rPr>
      <t>Happy Birthday, Sip Sip Hooray, Thank You Bars (12/ea) &amp; Magical Makers Bonbon boxes (8)</t>
    </r>
  </si>
  <si>
    <t>Holiday - Candy Cane Truffle Bar</t>
  </si>
  <si>
    <t>Holiday - Cozy Cannoli Truffle Bar</t>
  </si>
  <si>
    <t>Holiday - Hot Buttery Rum Truffle Bar</t>
  </si>
  <si>
    <t>Holiday - Mexican Hot Cocoa Truffle Bar</t>
  </si>
  <si>
    <t>Holiday - Peanut Buddy Crisp Truffle Bar</t>
  </si>
  <si>
    <t>Holiday - Cabin Fever Bonbon Box</t>
  </si>
  <si>
    <t>Holiday - Home for Hannukah Bonbon Box</t>
  </si>
  <si>
    <t>Holiday - Peppermint Pad Bonbon Box</t>
  </si>
  <si>
    <t xml:space="preserve">Holiday - Bonbon Bungalow Gift Box </t>
  </si>
  <si>
    <t>Holiday - Frosty Friends Bonbon Gift Box</t>
  </si>
  <si>
    <t>Holiday - Away in an A-Frame</t>
  </si>
  <si>
    <t>Holiday - Santa's Camper (Clip Strip)</t>
  </si>
  <si>
    <t>Holiday - Only Chocolate in the Building Advent Calendar</t>
  </si>
  <si>
    <t>Holiday - 12ct Bonbon Box (8oz) Shipper</t>
  </si>
  <si>
    <t>Holiday - 72ct Truffle Bar Shipper (12/six bar flavors)</t>
  </si>
  <si>
    <r>
      <t xml:space="preserve">Holiday - 78ct Mixed Shipper (72 bars &amp; 6 boxes)
</t>
    </r>
    <r>
      <rPr>
        <sz val="9"/>
        <rFont val="Calibri Light"/>
        <family val="2"/>
      </rPr>
      <t>12 ea: Candy Cane, Cozy Cannoli, Creme Brulee Crackle, Hot Buttery Rum, Mexican Hot Cocoa, Peanut Buddy Crisp bars.
3 ea: Cabin Fever and Peppermint Pad (4oz boxes)</t>
    </r>
  </si>
  <si>
    <r>
      <t xml:space="preserve">108ct Holiday Truffle Bar Shipper
</t>
    </r>
    <r>
      <rPr>
        <sz val="9"/>
        <rFont val="Calibri Light"/>
        <family val="2"/>
      </rPr>
      <t>24 ea.: Candy Cane, Creme Brulee Crackle, Peanut Buddy Crisp
12ea.: Cozy Cannoli, Hot Buttery Rum, Mexican Hot Cocoa</t>
    </r>
  </si>
  <si>
    <t>0-81014-11160-9</t>
  </si>
  <si>
    <t>0-81014-11168-5</t>
  </si>
  <si>
    <t>0-81014-11166-1</t>
  </si>
  <si>
    <t>0-81014-11161-6</t>
  </si>
  <si>
    <t>0-81014-11167-8</t>
  </si>
  <si>
    <t>0-81014-11164-7</t>
  </si>
  <si>
    <t>0-81014-11180-7</t>
  </si>
  <si>
    <t>0-81014-11181-4</t>
  </si>
  <si>
    <t>0-81014-07154-5</t>
  </si>
  <si>
    <t>0-81014-07155-2</t>
  </si>
  <si>
    <t>0-81014-07153-8</t>
  </si>
  <si>
    <t>0-81014-07258-0</t>
  </si>
  <si>
    <t>0-81014-07259-7</t>
  </si>
  <si>
    <t>0-81014-07213-9</t>
  </si>
  <si>
    <t>0-81014-07198-9</t>
  </si>
  <si>
    <t>2.5oz/4oz</t>
  </si>
  <si>
    <t>72/6</t>
  </si>
  <si>
    <t>2.5oz/8oz</t>
  </si>
  <si>
    <t>0-81014-07199-6</t>
  </si>
  <si>
    <t xml:space="preserve">Holiday - Santa's Camper </t>
  </si>
  <si>
    <t>Holiday - Creme Brulee Truffle Bar</t>
  </si>
  <si>
    <r>
      <t xml:space="preserve">Holiday - Frosted Eaves Bar Trio 
</t>
    </r>
    <r>
      <rPr>
        <sz val="9"/>
        <rFont val="Calibri Light"/>
        <family val="2"/>
      </rPr>
      <t>Includes 1 ea: Candy Cane, Cozy Cannoli, Hot Buttery Rum bars</t>
    </r>
  </si>
  <si>
    <r>
      <t xml:space="preserve">Holiday - Warm Windows Bar Trio 
</t>
    </r>
    <r>
      <rPr>
        <sz val="9"/>
        <rFont val="Calibri Light"/>
        <family val="2"/>
      </rPr>
      <t>Includes 1 ea: Mexican Hot Cocoa, Peanut Buddy Crisp, Crème Brulee bars</t>
    </r>
  </si>
  <si>
    <t>0-81014-11176-0</t>
  </si>
  <si>
    <t>Valentine's Day - Heat and Honey Truffle Bar</t>
  </si>
  <si>
    <t>0-81014-11175-3</t>
  </si>
  <si>
    <t>0-81014-11177-7</t>
  </si>
  <si>
    <t>0-81014-07197-2</t>
  </si>
  <si>
    <t>0-81014-07156-9</t>
  </si>
  <si>
    <t>0-81014-07260-3</t>
  </si>
  <si>
    <t>0-81014-07214-6</t>
  </si>
  <si>
    <t xml:space="preserve">Valentine's Day - 12ct Bonbons of Desire Box Shipper </t>
  </si>
  <si>
    <t>Valentine's Day - Night Chocolate Bonbon Box</t>
  </si>
  <si>
    <t>Valentine's Day - Chocolate for Lovers Bonbon Gift Box</t>
  </si>
  <si>
    <t>Valentine's Day - Bonbons of Desire Bonbon Box</t>
  </si>
  <si>
    <t>Valentine's Day - 72ct Truffle Bar Shipper (24/bar flavors)</t>
  </si>
  <si>
    <t>Spring - Cherry Bomb Truffle Bar</t>
  </si>
  <si>
    <t>0-81014-11138-8</t>
  </si>
  <si>
    <t>0-81014-11139-5</t>
  </si>
  <si>
    <t>Spring - Mint Green Thumb Truffle Bar</t>
  </si>
  <si>
    <t>Spring - Spring Mix Bonbon Box</t>
  </si>
  <si>
    <t>0-81014-07215-3</t>
  </si>
  <si>
    <t>Spring - 12ct Spring Mix Bonbon Box Shipper</t>
  </si>
  <si>
    <t>Spring - 72ct Truffle Bar Shipper (24/bar flavors)</t>
  </si>
  <si>
    <t>Spring - 44ct Mixed Shipper (36/bar flavors &amp; 8/boxes)</t>
  </si>
  <si>
    <t>0-81014-11140-1</t>
  </si>
  <si>
    <t>0-81014-09100-0</t>
  </si>
  <si>
    <t>16oz</t>
  </si>
  <si>
    <t>081014 126115</t>
  </si>
  <si>
    <t>$3.90 / $14.09</t>
  </si>
  <si>
    <t>$3.90 / $7.49</t>
  </si>
  <si>
    <t>081014 126122</t>
  </si>
  <si>
    <t>2.5oz/16oz</t>
  </si>
  <si>
    <t>60/4</t>
  </si>
  <si>
    <t>$3.90 / $22.28</t>
  </si>
  <si>
    <r>
      <t xml:space="preserve">64ct Everyday Mixed Shipper with 1lb Assorted Bonbon Bags
</t>
    </r>
    <r>
      <rPr>
        <sz val="10"/>
        <color rgb="FF000000"/>
        <rFont val="Calibri Light"/>
        <family val="2"/>
      </rPr>
      <t xml:space="preserve">Mexican Hot Chocolate, Pike Place Espresson, Rainier Cherry, San Juan Salted Toffee (12/ea), Peanut Butter-fly, Magical Mint (6/ea) bars + 4 - 1lb Bags
</t>
    </r>
  </si>
  <si>
    <t>Valentine's Day - A Rose is a Heart Bonbon Box</t>
  </si>
  <si>
    <t>Valentine's Day - A Rose is a Heart Bonbon Box (clip-strip)</t>
  </si>
  <si>
    <t xml:space="preserve">Seattle - Sweetness in Seattle Truffle Bar Trio </t>
  </si>
  <si>
    <t>Matinee Malt Balls Truffle Bar (2.4oz)</t>
  </si>
  <si>
    <t>Nutbutter Pretzel Truffle Bar (2.4oz)</t>
  </si>
  <si>
    <t>1lb Assorted Bonbon Bag (16oz)</t>
  </si>
  <si>
    <t>12ct - 1lb Assorted Bonbon Bag Shipper (16oz)</t>
  </si>
  <si>
    <t xml:space="preserve">Valentine's Day - 48ct Mixed Shipper (36/bars &amp; 12/boxes)
</t>
  </si>
  <si>
    <t>Summer - 44ct Mixed Shipper (36/bars &amp; 8/boxes)</t>
  </si>
  <si>
    <t>Valentine's Day - Forbidden Fruits Truffle Bar (2.3oz)</t>
  </si>
  <si>
    <t>2.3oz</t>
  </si>
  <si>
    <t>Valentine's Day - Peanut Butter Banana Affair Truffle Bar (2.3oz)</t>
  </si>
  <si>
    <t>Spring - Dirt Pile Truffle Bar (2.3oz)</t>
  </si>
  <si>
    <t>ACRYLIC BAR DISPLAYS - NOT FOR RETAIL SALES</t>
  </si>
  <si>
    <t>Item</t>
  </si>
  <si>
    <t>UPC</t>
  </si>
  <si>
    <t>Dimensions</t>
  </si>
  <si>
    <t>Order Qty*</t>
  </si>
  <si>
    <r>
      <t xml:space="preserve">36ct One Tier - </t>
    </r>
    <r>
      <rPr>
        <sz val="10"/>
        <color theme="1"/>
        <rFont val="Calibri Light"/>
        <family val="2"/>
      </rPr>
      <t xml:space="preserve">minimum order of 3 truffle bar flavors per unit. </t>
    </r>
  </si>
  <si>
    <t>11.75 x 6.5 x 4</t>
  </si>
  <si>
    <r>
      <t xml:space="preserve">72ct Two Tier - </t>
    </r>
    <r>
      <rPr>
        <sz val="10"/>
        <color theme="1"/>
        <rFont val="Calibri Light"/>
        <family val="2"/>
      </rPr>
      <t>minimum order of 6 truffle bar flavors per unit.</t>
    </r>
  </si>
  <si>
    <t>9 x 7.25 x 11.5</t>
  </si>
  <si>
    <t xml:space="preserve">* Please contact your Maeve (Seattle Chocolate) Rep or Wholesale Desk Team for requests over 2 units of any acrylic displays. Please note required minimum order of product. </t>
  </si>
  <si>
    <t>0-81014-07196-5</t>
  </si>
  <si>
    <t>36/12</t>
  </si>
  <si>
    <t>$3.90 / $12.88</t>
  </si>
  <si>
    <t>12.24.25</t>
  </si>
  <si>
    <t>2026 Limited Edition Soccer Bonbon Bag</t>
  </si>
  <si>
    <t>18ct - 2026 Limited Edition Soccer Bonbon Bag Shipper</t>
  </si>
  <si>
    <t>48ct - 2026 Limited Edition Soccer Mixed Shipper (12/bars &amp; 12 bags)</t>
  </si>
  <si>
    <t>2026 Limited Edition Soccer - Milk Chocolate (Ships 4/1)</t>
  </si>
  <si>
    <t>NEW VALENTINE'S DAY 2026 - SHIPS NOV 1, 2025</t>
  </si>
  <si>
    <t>SUMMER 2026 - SHIPS APRIL 1</t>
  </si>
  <si>
    <t>PRIDE BONBON BOX &amp; SHIPPER - SHIPS APRIL 1</t>
  </si>
  <si>
    <t>NEW 2026 LIMITED EDITION SOCCER COLLECTION - SHIPS APRIL 1</t>
  </si>
  <si>
    <t>FALL 2026 - SHIPS JULY 1</t>
  </si>
  <si>
    <t>HOLIDAY 2026 - SHIPS SEPT 1</t>
  </si>
  <si>
    <t>NEW SPRING 2026 - SHIPS JAN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</si>
</sst>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36"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Calibri Light"/>
      <family val="2"/>
    </font>
    <font>
      <sz val="12"/>
      <color indexed="8"/>
      <name val="Calibri Light"/>
      <family val="2"/>
    </font>
    <font>
      <b/>
      <sz val="12"/>
      <name val="Calibri Light"/>
      <family val="2"/>
    </font>
    <font>
      <b/>
      <sz val="12"/>
      <color indexed="8"/>
      <name val="Calibri Light"/>
      <family val="2"/>
    </font>
    <font>
      <sz val="12"/>
      <color theme="1"/>
      <name val="Calibri Light"/>
      <family val="2"/>
    </font>
    <font>
      <b/>
      <sz val="14"/>
      <color theme="0"/>
      <name val="Calibri Light"/>
      <family val="2"/>
    </font>
    <font>
      <b/>
      <sz val="12"/>
      <color theme="0"/>
      <name val="Calibri Light"/>
      <family val="2"/>
    </font>
    <font>
      <sz val="20"/>
      <color theme="1"/>
      <name val="Calibri Light"/>
      <family val="2"/>
    </font>
    <font>
      <b/>
      <sz val="14"/>
      <name val="Calibri Light"/>
      <family val="2"/>
    </font>
    <font>
      <sz val="10"/>
      <name val="Calibri Light"/>
      <family val="2"/>
    </font>
    <font>
      <sz val="10"/>
      <color rgb="FF000000"/>
      <name val="Calibri Light"/>
      <family val="2"/>
    </font>
    <font>
      <sz val="11"/>
      <name val="Calibri Light"/>
      <family val="2"/>
    </font>
    <font>
      <sz val="11"/>
      <color indexed="8"/>
      <name val="Calibri Light"/>
      <family val="2"/>
    </font>
    <font>
      <sz val="11"/>
      <color theme="1"/>
      <name val="Calibri Light"/>
      <family val="2"/>
    </font>
    <font>
      <sz val="8"/>
      <name val="Calibri Light"/>
      <family val="2"/>
    </font>
    <font>
      <sz val="18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0"/>
      <color indexed="8"/>
      <name val="Century Gothic"/>
      <family val="2"/>
    </font>
    <font>
      <b/>
      <sz val="16"/>
      <color theme="0"/>
      <name val="Calibri Light"/>
      <family val="2"/>
    </font>
    <font>
      <b/>
      <sz val="11"/>
      <name val="Century Gothic"/>
      <family val="2"/>
    </font>
    <font>
      <sz val="9"/>
      <name val="Calibri Light"/>
      <family val="2"/>
    </font>
    <font>
      <b/>
      <sz val="28"/>
      <name val="Ohno Softie Variable"/>
      <family val="2"/>
    </font>
    <font>
      <sz val="18"/>
      <name val="Ohno Softie Variable"/>
      <family val="2"/>
    </font>
    <font>
      <sz val="12"/>
      <name val="Ohno Softie Variable"/>
      <family val="2"/>
    </font>
    <font>
      <sz val="12"/>
      <color theme="1"/>
      <name val="Ohno Softie Variable"/>
      <family val="2"/>
    </font>
    <font>
      <sz val="12"/>
      <color indexed="8"/>
      <name val="Ohno Softie Variable"/>
      <family val="2"/>
    </font>
    <font>
      <sz val="11"/>
      <name val="Century Gothic"/>
      <family val="2"/>
    </font>
    <font>
      <sz val="10"/>
      <color theme="1"/>
      <name val="Calibri Light"/>
      <family val="2"/>
    </font>
    <font>
      <i/>
      <sz val="1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4" fillId="0" borderId="0"/>
  </cellStyleXfs>
  <cellXfs count="265">
    <xf numFmtId="0" fontId="0" fillId="0" borderId="0" xfId="0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4" borderId="4" xfId="1" applyFont="1" applyFill="1" applyBorder="1" applyAlignment="1">
      <alignment vertical="center"/>
    </xf>
    <xf numFmtId="0" fontId="6" fillId="4" borderId="4" xfId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6" fillId="4" borderId="4" xfId="1" applyFont="1" applyFill="1" applyBorder="1" applyAlignment="1">
      <alignment horizontal="left" vertical="center"/>
    </xf>
    <xf numFmtId="0" fontId="10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left" vertical="center"/>
    </xf>
    <xf numFmtId="0" fontId="6" fillId="0" borderId="4" xfId="1" applyFont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0" fontId="6" fillId="4" borderId="7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0" fontId="6" fillId="0" borderId="9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7" fontId="6" fillId="0" borderId="0" xfId="3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2" applyFont="1" applyAlignment="1">
      <alignment horizontal="center" vertical="center"/>
    </xf>
    <xf numFmtId="49" fontId="6" fillId="0" borderId="0" xfId="2" applyNumberFormat="1" applyFont="1" applyAlignment="1">
      <alignment horizontal="center" vertical="center"/>
    </xf>
    <xf numFmtId="8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44" fontId="6" fillId="4" borderId="4" xfId="0" applyNumberFormat="1" applyFont="1" applyFill="1" applyBorder="1" applyAlignment="1">
      <alignment horizontal="center" vertical="center" wrapText="1"/>
    </xf>
    <xf numFmtId="44" fontId="6" fillId="0" borderId="4" xfId="3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44" fontId="7" fillId="4" borderId="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64" fontId="10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44" fontId="6" fillId="4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44" fontId="10" fillId="0" borderId="4" xfId="0" applyNumberFormat="1" applyFont="1" applyBorder="1" applyAlignment="1">
      <alignment horizontal="center" vertical="center"/>
    </xf>
    <xf numFmtId="0" fontId="6" fillId="4" borderId="4" xfId="5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49" fontId="6" fillId="0" borderId="4" xfId="2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44" fontId="7" fillId="4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  <xf numFmtId="44" fontId="6" fillId="0" borderId="10" xfId="3" applyFont="1" applyBorder="1" applyAlignment="1">
      <alignment horizontal="center" vertical="center"/>
    </xf>
    <xf numFmtId="44" fontId="6" fillId="0" borderId="11" xfId="3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vertical="center" wrapText="1"/>
    </xf>
    <xf numFmtId="0" fontId="10" fillId="4" borderId="11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6" fillId="0" borderId="11" xfId="2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4" borderId="10" xfId="1" applyFont="1" applyFill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4" fontId="6" fillId="4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4" fontId="17" fillId="0" borderId="0" xfId="0" applyNumberFormat="1" applyFont="1" applyAlignment="1">
      <alignment vertical="center"/>
    </xf>
    <xf numFmtId="3" fontId="17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44" fontId="6" fillId="4" borderId="15" xfId="3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20" fillId="4" borderId="1" xfId="0" applyFont="1" applyFill="1" applyBorder="1" applyAlignment="1">
      <alignment horizontal="right" vertical="center"/>
    </xf>
    <xf numFmtId="1" fontId="7" fillId="0" borderId="4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top"/>
    </xf>
    <xf numFmtId="0" fontId="10" fillId="4" borderId="11" xfId="0" applyFont="1" applyFill="1" applyBorder="1" applyAlignment="1">
      <alignment vertical="center"/>
    </xf>
    <xf numFmtId="0" fontId="6" fillId="4" borderId="10" xfId="1" applyFont="1" applyFill="1" applyBorder="1" applyAlignment="1">
      <alignment vertical="center"/>
    </xf>
    <xf numFmtId="0" fontId="6" fillId="4" borderId="11" xfId="1" applyFont="1" applyFill="1" applyBorder="1" applyAlignment="1">
      <alignment horizontal="left" vertical="center"/>
    </xf>
    <xf numFmtId="164" fontId="10" fillId="0" borderId="0" xfId="0" applyNumberFormat="1" applyFont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44" fontId="6" fillId="0" borderId="4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7" fontId="6" fillId="4" borderId="0" xfId="3" applyNumberFormat="1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49" fontId="6" fillId="4" borderId="4" xfId="1" applyNumberFormat="1" applyFont="1" applyFill="1" applyBorder="1" applyAlignment="1">
      <alignment horizontal="center" vertical="center"/>
    </xf>
    <xf numFmtId="49" fontId="6" fillId="4" borderId="2" xfId="1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26" fillId="0" borderId="0" xfId="4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top"/>
    </xf>
    <xf numFmtId="0" fontId="24" fillId="0" borderId="0" xfId="0" applyFont="1" applyAlignment="1">
      <alignment horizontal="left" vertical="center" wrapText="1"/>
    </xf>
    <xf numFmtId="1" fontId="24" fillId="0" borderId="0" xfId="0" applyNumberFormat="1" applyFont="1" applyAlignment="1">
      <alignment horizontal="left" vertical="center"/>
    </xf>
    <xf numFmtId="1" fontId="24" fillId="0" borderId="0" xfId="0" applyNumberFormat="1" applyFont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22" fillId="0" borderId="4" xfId="0" applyFont="1" applyBorder="1" applyAlignment="1">
      <alignment horizontal="left" vertical="center" wrapText="1"/>
    </xf>
    <xf numFmtId="0" fontId="6" fillId="0" borderId="0" xfId="1" applyFont="1" applyAlignment="1">
      <alignment vertical="center"/>
    </xf>
    <xf numFmtId="0" fontId="7" fillId="4" borderId="0" xfId="0" applyFont="1" applyFill="1" applyAlignment="1">
      <alignment horizontal="center" vertical="center"/>
    </xf>
    <xf numFmtId="44" fontId="7" fillId="4" borderId="0" xfId="0" applyNumberFormat="1" applyFont="1" applyFill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44" fontId="6" fillId="4" borderId="11" xfId="0" applyNumberFormat="1" applyFont="1" applyFill="1" applyBorder="1" applyAlignment="1">
      <alignment horizontal="center" vertical="center" wrapText="1"/>
    </xf>
    <xf numFmtId="44" fontId="6" fillId="0" borderId="16" xfId="3" applyFont="1" applyBorder="1" applyAlignment="1">
      <alignment horizontal="center" vertical="center"/>
    </xf>
    <xf numFmtId="44" fontId="6" fillId="4" borderId="16" xfId="3" applyFont="1" applyFill="1" applyBorder="1" applyAlignment="1">
      <alignment horizontal="center" vertical="center"/>
    </xf>
    <xf numFmtId="44" fontId="6" fillId="4" borderId="4" xfId="3" applyFont="1" applyFill="1" applyBorder="1" applyAlignment="1">
      <alignment horizontal="center" vertical="center"/>
    </xf>
    <xf numFmtId="44" fontId="6" fillId="4" borderId="11" xfId="3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44" fontId="6" fillId="4" borderId="16" xfId="0" applyNumberFormat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44" fontId="7" fillId="4" borderId="10" xfId="0" applyNumberFormat="1" applyFont="1" applyFill="1" applyBorder="1" applyAlignment="1">
      <alignment horizontal="right" vertical="center" wrapText="1"/>
    </xf>
    <xf numFmtId="0" fontId="17" fillId="4" borderId="4" xfId="1" applyFont="1" applyFill="1" applyBorder="1" applyAlignment="1">
      <alignment horizontal="left" vertical="center"/>
    </xf>
    <xf numFmtId="0" fontId="17" fillId="4" borderId="4" xfId="1" applyFont="1" applyFill="1" applyBorder="1" applyAlignment="1">
      <alignment vertical="center"/>
    </xf>
    <xf numFmtId="0" fontId="17" fillId="4" borderId="4" xfId="0" applyFont="1" applyFill="1" applyBorder="1" applyAlignment="1">
      <alignment horizontal="left"/>
    </xf>
    <xf numFmtId="0" fontId="17" fillId="4" borderId="4" xfId="1" applyFont="1" applyFill="1" applyBorder="1" applyAlignment="1">
      <alignment vertical="center" wrapText="1"/>
    </xf>
    <xf numFmtId="0" fontId="17" fillId="4" borderId="4" xfId="1" applyFont="1" applyFill="1" applyBorder="1" applyAlignment="1">
      <alignment horizontal="center" vertical="center"/>
    </xf>
    <xf numFmtId="44" fontId="6" fillId="4" borderId="5" xfId="0" applyNumberFormat="1" applyFont="1" applyFill="1" applyBorder="1" applyAlignment="1">
      <alignment vertical="center" wrapText="1"/>
    </xf>
    <xf numFmtId="44" fontId="6" fillId="4" borderId="4" xfId="0" applyNumberFormat="1" applyFont="1" applyFill="1" applyBorder="1" applyAlignment="1">
      <alignment vertical="center" wrapText="1"/>
    </xf>
    <xf numFmtId="0" fontId="17" fillId="4" borderId="11" xfId="1" applyFont="1" applyFill="1" applyBorder="1" applyAlignment="1">
      <alignment horizontal="center" vertical="center"/>
    </xf>
    <xf numFmtId="49" fontId="17" fillId="4" borderId="11" xfId="1" applyNumberFormat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49" fontId="17" fillId="4" borderId="4" xfId="1" applyNumberFormat="1" applyFont="1" applyFill="1" applyBorder="1" applyAlignment="1">
      <alignment horizontal="center" vertical="center"/>
    </xf>
    <xf numFmtId="44" fontId="6" fillId="4" borderId="0" xfId="0" applyNumberFormat="1" applyFont="1" applyFill="1" applyAlignment="1">
      <alignment vertical="center" wrapText="1"/>
    </xf>
    <xf numFmtId="44" fontId="6" fillId="4" borderId="4" xfId="3" applyFont="1" applyFill="1" applyBorder="1" applyAlignment="1">
      <alignment vertical="center" wrapText="1"/>
    </xf>
    <xf numFmtId="0" fontId="30" fillId="0" borderId="4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1" fillId="0" borderId="4" xfId="0" applyFont="1" applyBorder="1" applyAlignment="1">
      <alignment vertical="center"/>
    </xf>
    <xf numFmtId="0" fontId="32" fillId="0" borderId="4" xfId="0" applyFont="1" applyBorder="1" applyAlignment="1">
      <alignment horizontal="left" vertical="center" wrapText="1"/>
    </xf>
    <xf numFmtId="1" fontId="32" fillId="0" borderId="4" xfId="0" applyNumberFormat="1" applyFont="1" applyBorder="1" applyAlignment="1">
      <alignment horizontal="left" vertical="center"/>
    </xf>
    <xf numFmtId="0" fontId="17" fillId="4" borderId="4" xfId="1" applyFont="1" applyFill="1" applyBorder="1" applyAlignment="1">
      <alignment horizontal="left" vertical="center" wrapText="1"/>
    </xf>
    <xf numFmtId="44" fontId="6" fillId="0" borderId="4" xfId="3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17" fillId="0" borderId="4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center" vertical="top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6" fillId="0" borderId="21" xfId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44" fontId="6" fillId="0" borderId="21" xfId="3" applyFont="1" applyBorder="1" applyAlignment="1">
      <alignment horizontal="center" vertical="center"/>
    </xf>
    <xf numFmtId="44" fontId="6" fillId="4" borderId="21" xfId="3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vertical="top" wrapText="1"/>
    </xf>
    <xf numFmtId="164" fontId="7" fillId="0" borderId="4" xfId="0" applyNumberFormat="1" applyFont="1" applyBorder="1" applyAlignment="1">
      <alignment horizontal="center" vertical="center" wrapText="1"/>
    </xf>
    <xf numFmtId="0" fontId="6" fillId="4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10" fillId="4" borderId="4" xfId="6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 wrapText="1"/>
    </xf>
    <xf numFmtId="0" fontId="10" fillId="0" borderId="4" xfId="6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21" fillId="4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30" fillId="0" borderId="0" xfId="4" applyFont="1" applyBorder="1" applyAlignment="1">
      <alignment horizontal="center" vertical="center"/>
    </xf>
    <xf numFmtId="0" fontId="33" fillId="0" borderId="0" xfId="4" applyFont="1" applyBorder="1" applyAlignment="1">
      <alignment horizontal="center" vertical="center"/>
    </xf>
    <xf numFmtId="0" fontId="31" fillId="0" borderId="4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 wrapText="1"/>
    </xf>
    <xf numFmtId="1" fontId="24" fillId="0" borderId="7" xfId="0" applyNumberFormat="1" applyFont="1" applyBorder="1" applyAlignment="1">
      <alignment horizontal="left" vertical="center"/>
    </xf>
    <xf numFmtId="1" fontId="24" fillId="0" borderId="2" xfId="0" applyNumberFormat="1" applyFont="1" applyBorder="1" applyAlignment="1">
      <alignment horizontal="left" vertical="center"/>
    </xf>
    <xf numFmtId="1" fontId="24" fillId="0" borderId="8" xfId="0" applyNumberFormat="1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1" fontId="24" fillId="0" borderId="4" xfId="0" applyNumberFormat="1" applyFont="1" applyBorder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8" fontId="9" fillId="0" borderId="0" xfId="0" applyNumberFormat="1" applyFont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left" vertical="top"/>
    </xf>
    <xf numFmtId="0" fontId="35" fillId="4" borderId="0" xfId="0" applyFont="1" applyFill="1" applyAlignment="1">
      <alignment horizontal="left" vertical="top"/>
    </xf>
  </cellXfs>
  <cellStyles count="7">
    <cellStyle name="Currency" xfId="3" builtinId="4"/>
    <cellStyle name="Hyperlink" xfId="4" builtinId="8"/>
    <cellStyle name="Normal" xfId="0" builtinId="0"/>
    <cellStyle name="Normal 2" xfId="1" xr:uid="{00000000-0005-0000-0000-000003000000}"/>
    <cellStyle name="Normal 2 2" xfId="5" xr:uid="{00000000-0005-0000-0000-000004000000}"/>
    <cellStyle name="Normal 2 2 2" xfId="6" xr:uid="{DDB82049-272D-43FC-B47D-E099502027AD}"/>
    <cellStyle name="Normal 3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holesale@seattlechocolate.com%20%20%7C%20%20P:%20800.334.3600%20%20%7C%20F:%20425.264.2811" TargetMode="External"/><Relationship Id="rId1" Type="http://schemas.openxmlformats.org/officeDocument/2006/relationships/hyperlink" Target="mailto:wholesale@seattlechocolate.com%20%20%7C%20%20P:%20800.334.3600%20%20%7C%20F:%20425.264.2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40"/>
  <sheetViews>
    <sheetView tabSelected="1" showWhiteSpace="0" view="pageBreakPreview" zoomScaleNormal="80" zoomScaleSheetLayoutView="100" zoomScalePageLayoutView="50" workbookViewId="0">
      <selection activeCell="G167" sqref="G167"/>
    </sheetView>
  </sheetViews>
  <sheetFormatPr defaultColWidth="9.33203125" defaultRowHeight="15.6"/>
  <cols>
    <col min="1" max="1" width="14" style="67" customWidth="1"/>
    <col min="2" max="2" width="66.33203125" style="48" bestFit="1" customWidth="1"/>
    <col min="3" max="3" width="19.6640625" style="48" bestFit="1" customWidth="1"/>
    <col min="4" max="4" width="16.44140625" style="48" customWidth="1"/>
    <col min="5" max="5" width="14.33203125" style="48" customWidth="1"/>
    <col min="6" max="6" width="12" style="48" customWidth="1"/>
    <col min="7" max="7" width="15.5546875" style="67" customWidth="1"/>
    <col min="8" max="8" width="12.44140625" style="48" customWidth="1"/>
    <col min="9" max="9" width="15.44140625" style="48" bestFit="1" customWidth="1"/>
    <col min="10" max="10" width="17.33203125" style="48" customWidth="1"/>
    <col min="11" max="11" width="19.33203125" style="48" customWidth="1"/>
    <col min="12" max="12" width="18.33203125" style="48" customWidth="1"/>
    <col min="13" max="13" width="9.33203125" style="48"/>
    <col min="14" max="14" width="15" style="48" customWidth="1"/>
    <col min="15" max="15" width="16" style="48" customWidth="1"/>
    <col min="16" max="16" width="14.33203125" style="48" customWidth="1"/>
    <col min="17" max="17" width="14.5546875" style="48" customWidth="1"/>
    <col min="18" max="18" width="17.5546875" style="48" customWidth="1"/>
    <col min="19" max="19" width="11.33203125" style="49" bestFit="1" customWidth="1"/>
    <col min="20" max="16384" width="9.33203125" style="48"/>
  </cols>
  <sheetData>
    <row r="1" spans="1:19" s="57" customFormat="1" ht="30" customHeight="1">
      <c r="A1" s="226" t="e" vm="1">
        <v>#VALUE!</v>
      </c>
      <c r="B1" s="224" t="s">
        <v>30</v>
      </c>
      <c r="C1" s="224"/>
      <c r="D1" s="224"/>
      <c r="E1" s="224"/>
      <c r="F1" s="224"/>
      <c r="G1" s="224"/>
      <c r="H1" s="223"/>
      <c r="S1" s="58"/>
    </row>
    <row r="2" spans="1:19" ht="20.100000000000001" customHeight="1">
      <c r="A2" s="226"/>
      <c r="B2" s="225" t="s">
        <v>173</v>
      </c>
      <c r="C2" s="225"/>
      <c r="D2" s="225"/>
      <c r="E2" s="225"/>
      <c r="F2" s="225"/>
      <c r="G2" s="225"/>
      <c r="H2" s="222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9" ht="9.9" customHeight="1">
      <c r="A3" s="227"/>
      <c r="B3" s="152"/>
      <c r="C3" s="152"/>
      <c r="D3" s="152"/>
      <c r="E3" s="152"/>
      <c r="F3" s="152"/>
      <c r="G3" s="152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9" ht="17.100000000000001" customHeight="1">
      <c r="A4" s="185" t="s">
        <v>20</v>
      </c>
      <c r="B4" s="153"/>
      <c r="C4" s="236" t="s">
        <v>27</v>
      </c>
      <c r="D4" s="241"/>
      <c r="E4" s="241"/>
      <c r="F4" s="241"/>
      <c r="G4" s="241"/>
      <c r="H4" s="241"/>
      <c r="J4" s="29"/>
    </row>
    <row r="5" spans="1:19" ht="17.100000000000001" customHeight="1">
      <c r="A5" s="185" t="s">
        <v>15</v>
      </c>
      <c r="B5" s="117"/>
      <c r="C5" s="236"/>
      <c r="D5" s="242"/>
      <c r="E5" s="242"/>
      <c r="F5" s="242"/>
      <c r="G5" s="242"/>
      <c r="H5" s="242"/>
      <c r="J5" s="35"/>
      <c r="N5" s="36"/>
      <c r="P5" s="36"/>
      <c r="Q5" s="244"/>
      <c r="R5" s="244"/>
    </row>
    <row r="6" spans="1:19" ht="17.100000000000001" customHeight="1">
      <c r="A6" s="185" t="s">
        <v>17</v>
      </c>
      <c r="B6" s="117"/>
      <c r="C6" s="236"/>
      <c r="D6" s="241"/>
      <c r="E6" s="241"/>
      <c r="F6" s="241"/>
      <c r="G6" s="241"/>
      <c r="H6" s="241"/>
      <c r="J6" s="30"/>
      <c r="N6" s="31"/>
      <c r="P6" s="31"/>
      <c r="Q6" s="245"/>
      <c r="R6" s="245"/>
    </row>
    <row r="7" spans="1:19" ht="17.100000000000001" customHeight="1" thickBot="1">
      <c r="A7" s="186" t="s">
        <v>16</v>
      </c>
      <c r="B7" s="136"/>
      <c r="C7" s="237" t="s">
        <v>25</v>
      </c>
      <c r="D7" s="243"/>
      <c r="E7" s="243"/>
      <c r="F7" s="243"/>
      <c r="G7" s="243"/>
      <c r="H7" s="243"/>
      <c r="J7" s="30"/>
      <c r="N7" s="31"/>
      <c r="P7" s="31"/>
      <c r="Q7" s="245"/>
      <c r="R7" s="245"/>
    </row>
    <row r="8" spans="1:19" ht="17.100000000000001" customHeight="1">
      <c r="A8" s="187" t="s">
        <v>22</v>
      </c>
      <c r="B8" s="116"/>
      <c r="C8" s="237"/>
      <c r="D8" s="243"/>
      <c r="E8" s="243"/>
      <c r="F8" s="243"/>
      <c r="G8" s="243"/>
      <c r="H8" s="243"/>
      <c r="J8" s="30"/>
      <c r="N8" s="31"/>
      <c r="P8" s="31"/>
      <c r="Q8" s="70"/>
      <c r="R8" s="70"/>
    </row>
    <row r="9" spans="1:19" ht="17.100000000000001" customHeight="1">
      <c r="A9" s="185" t="s">
        <v>23</v>
      </c>
      <c r="B9" s="117"/>
      <c r="C9" s="237"/>
      <c r="D9" s="243"/>
      <c r="E9" s="243"/>
      <c r="F9" s="243"/>
      <c r="G9" s="243"/>
      <c r="H9" s="243"/>
      <c r="J9" s="30"/>
      <c r="N9" s="31"/>
      <c r="P9" s="31"/>
      <c r="Q9" s="70"/>
      <c r="R9" s="70"/>
    </row>
    <row r="10" spans="1:19" ht="17.100000000000001" customHeight="1">
      <c r="A10" s="188" t="s">
        <v>24</v>
      </c>
      <c r="B10" s="118"/>
      <c r="C10" s="189" t="s">
        <v>26</v>
      </c>
      <c r="D10" s="238"/>
      <c r="E10" s="239"/>
      <c r="F10" s="240"/>
      <c r="G10" s="190" t="s">
        <v>28</v>
      </c>
      <c r="H10" s="190" t="s">
        <v>29</v>
      </c>
      <c r="J10" s="30"/>
      <c r="N10" s="31"/>
      <c r="P10" s="31"/>
      <c r="Q10" s="70"/>
      <c r="R10" s="70"/>
    </row>
    <row r="11" spans="1:19" ht="9.9" customHeight="1">
      <c r="A11" s="147"/>
      <c r="B11" s="148"/>
      <c r="C11" s="149"/>
      <c r="D11" s="150"/>
      <c r="E11" s="150"/>
      <c r="F11" s="150"/>
      <c r="G11" s="151"/>
      <c r="H11" s="151"/>
      <c r="J11" s="30"/>
      <c r="N11" s="31"/>
      <c r="P11" s="31"/>
      <c r="Q11" s="70"/>
      <c r="R11" s="70"/>
    </row>
    <row r="12" spans="1:19" ht="20.100000000000001" customHeight="1">
      <c r="A12" s="234" t="s">
        <v>31</v>
      </c>
      <c r="B12" s="235"/>
      <c r="C12" s="235"/>
      <c r="D12" s="235"/>
      <c r="E12" s="235"/>
      <c r="F12" s="235"/>
      <c r="G12" s="235"/>
      <c r="H12" s="235"/>
      <c r="J12" s="30"/>
      <c r="N12" s="31"/>
      <c r="P12" s="31"/>
      <c r="Q12" s="70"/>
      <c r="R12" s="70"/>
    </row>
    <row r="13" spans="1:19" ht="9.9" customHeight="1">
      <c r="A13" s="146"/>
      <c r="B13" s="146"/>
      <c r="C13" s="146"/>
      <c r="D13" s="146"/>
      <c r="E13" s="146"/>
      <c r="F13" s="146"/>
      <c r="G13" s="146"/>
      <c r="H13" s="114" t="s">
        <v>293</v>
      </c>
      <c r="J13" s="30"/>
      <c r="N13" s="31"/>
      <c r="P13" s="31"/>
      <c r="Q13" s="70"/>
      <c r="R13" s="70"/>
    </row>
    <row r="14" spans="1:19" ht="17.100000000000001" customHeight="1">
      <c r="A14" s="249" t="s">
        <v>73</v>
      </c>
      <c r="B14" s="249"/>
      <c r="C14" s="249"/>
      <c r="D14" s="249"/>
      <c r="E14" s="249"/>
      <c r="F14" s="249"/>
      <c r="G14" s="249"/>
      <c r="H14" s="249"/>
    </row>
    <row r="15" spans="1:19" s="67" customFormat="1" ht="15" customHeight="1">
      <c r="A15" s="52" t="s">
        <v>74</v>
      </c>
      <c r="B15" s="52" t="s">
        <v>0</v>
      </c>
      <c r="C15" s="52" t="s">
        <v>75</v>
      </c>
      <c r="D15" s="53" t="s">
        <v>76</v>
      </c>
      <c r="E15" s="52" t="s">
        <v>77</v>
      </c>
      <c r="F15" s="52" t="s">
        <v>12</v>
      </c>
      <c r="G15" s="52" t="s">
        <v>13</v>
      </c>
      <c r="H15" s="52" t="s">
        <v>14</v>
      </c>
      <c r="S15" s="122"/>
    </row>
    <row r="16" spans="1:19" ht="17.100000000000001" customHeight="1">
      <c r="A16" s="60">
        <v>411342</v>
      </c>
      <c r="B16" s="6" t="s">
        <v>32</v>
      </c>
      <c r="C16" s="99" t="s">
        <v>49</v>
      </c>
      <c r="D16" s="8" t="s">
        <v>4</v>
      </c>
      <c r="E16" s="7">
        <v>12</v>
      </c>
      <c r="F16" s="47">
        <f t="shared" ref="F16:F36" si="0">E16*G16</f>
        <v>46.8</v>
      </c>
      <c r="G16" s="47">
        <v>3.9</v>
      </c>
      <c r="H16" s="15"/>
    </row>
    <row r="17" spans="1:28" ht="17.100000000000001" customHeight="1">
      <c r="A17" s="13">
        <v>409412</v>
      </c>
      <c r="B17" s="10" t="s">
        <v>33</v>
      </c>
      <c r="C17" s="123" t="s">
        <v>50</v>
      </c>
      <c r="D17" s="8" t="s">
        <v>4</v>
      </c>
      <c r="E17" s="7">
        <v>12</v>
      </c>
      <c r="F17" s="47">
        <f t="shared" si="0"/>
        <v>46.8</v>
      </c>
      <c r="G17" s="47">
        <v>3.9</v>
      </c>
      <c r="H17" s="15"/>
    </row>
    <row r="18" spans="1:28" ht="17.100000000000001" customHeight="1">
      <c r="A18" s="13">
        <v>411341</v>
      </c>
      <c r="B18" s="10" t="s">
        <v>34</v>
      </c>
      <c r="C18" s="124" t="s">
        <v>51</v>
      </c>
      <c r="D18" s="8" t="s">
        <v>4</v>
      </c>
      <c r="E18" s="7">
        <v>12</v>
      </c>
      <c r="F18" s="47">
        <f t="shared" si="0"/>
        <v>46.8</v>
      </c>
      <c r="G18" s="47">
        <v>3.9</v>
      </c>
      <c r="H18" s="15"/>
    </row>
    <row r="19" spans="1:28" ht="17.100000000000001" customHeight="1">
      <c r="A19" s="13">
        <v>400358</v>
      </c>
      <c r="B19" s="10" t="s">
        <v>35</v>
      </c>
      <c r="C19" s="124" t="s">
        <v>52</v>
      </c>
      <c r="D19" s="8" t="s">
        <v>4</v>
      </c>
      <c r="E19" s="7">
        <v>12</v>
      </c>
      <c r="F19" s="47">
        <f t="shared" si="0"/>
        <v>46.8</v>
      </c>
      <c r="G19" s="47">
        <v>3.9</v>
      </c>
      <c r="H19" s="15"/>
    </row>
    <row r="20" spans="1:28" ht="17.100000000000001" customHeight="1">
      <c r="A20" s="13">
        <v>411357</v>
      </c>
      <c r="B20" s="10" t="s">
        <v>36</v>
      </c>
      <c r="C20" s="124" t="s">
        <v>53</v>
      </c>
      <c r="D20" s="8" t="s">
        <v>4</v>
      </c>
      <c r="E20" s="7">
        <v>12</v>
      </c>
      <c r="F20" s="47">
        <f t="shared" si="0"/>
        <v>46.8</v>
      </c>
      <c r="G20" s="47">
        <v>3.9</v>
      </c>
      <c r="H20" s="15"/>
    </row>
    <row r="21" spans="1:28" ht="17.100000000000001" customHeight="1">
      <c r="A21" s="1">
        <v>409415</v>
      </c>
      <c r="B21" s="12" t="s">
        <v>176</v>
      </c>
      <c r="C21" s="124" t="s">
        <v>54</v>
      </c>
      <c r="D21" s="8" t="s">
        <v>4</v>
      </c>
      <c r="E21" s="7">
        <v>12</v>
      </c>
      <c r="F21" s="47">
        <f t="shared" si="0"/>
        <v>46.8</v>
      </c>
      <c r="G21" s="47">
        <v>3.9</v>
      </c>
      <c r="H21" s="15"/>
    </row>
    <row r="22" spans="1:28" ht="17.100000000000001" customHeight="1">
      <c r="A22" s="13">
        <v>400364</v>
      </c>
      <c r="B22" s="10" t="s">
        <v>37</v>
      </c>
      <c r="C22" s="124" t="s">
        <v>55</v>
      </c>
      <c r="D22" s="8" t="s">
        <v>4</v>
      </c>
      <c r="E22" s="7">
        <v>12</v>
      </c>
      <c r="F22" s="47">
        <f t="shared" si="0"/>
        <v>46.8</v>
      </c>
      <c r="G22" s="47">
        <v>3.9</v>
      </c>
      <c r="H22" s="15"/>
    </row>
    <row r="23" spans="1:28" ht="17.100000000000001" customHeight="1">
      <c r="A23" s="13">
        <v>409414</v>
      </c>
      <c r="B23" s="10" t="s">
        <v>270</v>
      </c>
      <c r="C23" s="124" t="s">
        <v>56</v>
      </c>
      <c r="D23" s="8" t="s">
        <v>72</v>
      </c>
      <c r="E23" s="7">
        <v>12</v>
      </c>
      <c r="F23" s="47">
        <f t="shared" si="0"/>
        <v>46.8</v>
      </c>
      <c r="G23" s="47">
        <v>3.9</v>
      </c>
      <c r="H23" s="15"/>
    </row>
    <row r="24" spans="1:28" ht="17.100000000000001" customHeight="1">
      <c r="A24" s="13">
        <v>411337</v>
      </c>
      <c r="B24" s="10" t="s">
        <v>38</v>
      </c>
      <c r="C24" s="124" t="s">
        <v>57</v>
      </c>
      <c r="D24" s="8" t="s">
        <v>4</v>
      </c>
      <c r="E24" s="7">
        <v>12</v>
      </c>
      <c r="F24" s="47">
        <f t="shared" si="0"/>
        <v>46.8</v>
      </c>
      <c r="G24" s="47">
        <v>3.9</v>
      </c>
      <c r="H24" s="15"/>
    </row>
    <row r="25" spans="1:28" ht="17.100000000000001" customHeight="1">
      <c r="A25" s="13">
        <v>411347</v>
      </c>
      <c r="B25" s="10" t="s">
        <v>39</v>
      </c>
      <c r="C25" s="124" t="s">
        <v>58</v>
      </c>
      <c r="D25" s="8" t="s">
        <v>4</v>
      </c>
      <c r="E25" s="7">
        <v>12</v>
      </c>
      <c r="F25" s="47">
        <f t="shared" si="0"/>
        <v>46.8</v>
      </c>
      <c r="G25" s="47">
        <v>3.9</v>
      </c>
      <c r="H25" s="15"/>
    </row>
    <row r="26" spans="1:28" ht="17.100000000000001" customHeight="1">
      <c r="A26" s="13">
        <v>409413</v>
      </c>
      <c r="B26" s="10" t="s">
        <v>271</v>
      </c>
      <c r="C26" s="124" t="s">
        <v>59</v>
      </c>
      <c r="D26" s="8" t="s">
        <v>72</v>
      </c>
      <c r="E26" s="7">
        <v>12</v>
      </c>
      <c r="F26" s="47">
        <f t="shared" si="0"/>
        <v>46.8</v>
      </c>
      <c r="G26" s="47">
        <v>3.9</v>
      </c>
      <c r="H26" s="15"/>
    </row>
    <row r="27" spans="1:28" ht="17.100000000000001" customHeight="1">
      <c r="A27" s="15">
        <v>409407</v>
      </c>
      <c r="B27" s="12" t="s">
        <v>40</v>
      </c>
      <c r="C27" s="124" t="s">
        <v>60</v>
      </c>
      <c r="D27" s="8" t="s">
        <v>4</v>
      </c>
      <c r="E27" s="7">
        <v>12</v>
      </c>
      <c r="F27" s="47">
        <f t="shared" si="0"/>
        <v>46.8</v>
      </c>
      <c r="G27" s="47">
        <v>3.9</v>
      </c>
      <c r="H27" s="15"/>
    </row>
    <row r="28" spans="1:28" ht="17.100000000000001" customHeight="1">
      <c r="A28" s="13">
        <v>400359</v>
      </c>
      <c r="B28" s="10" t="s">
        <v>41</v>
      </c>
      <c r="C28" s="124" t="s">
        <v>61</v>
      </c>
      <c r="D28" s="8" t="s">
        <v>4</v>
      </c>
      <c r="E28" s="7">
        <v>12</v>
      </c>
      <c r="F28" s="47">
        <f t="shared" si="0"/>
        <v>46.8</v>
      </c>
      <c r="G28" s="47">
        <v>3.9</v>
      </c>
      <c r="H28" s="13"/>
    </row>
    <row r="29" spans="1:28" ht="17.100000000000001" customHeight="1">
      <c r="A29" s="15">
        <v>400360</v>
      </c>
      <c r="B29" s="12" t="s">
        <v>42</v>
      </c>
      <c r="C29" s="124" t="s">
        <v>62</v>
      </c>
      <c r="D29" s="8" t="s">
        <v>4</v>
      </c>
      <c r="E29" s="7">
        <v>12</v>
      </c>
      <c r="F29" s="47">
        <f t="shared" si="0"/>
        <v>46.8</v>
      </c>
      <c r="G29" s="47">
        <v>3.9</v>
      </c>
      <c r="H29" s="15"/>
      <c r="S29" s="32"/>
      <c r="T29" s="251"/>
      <c r="U29" s="251"/>
      <c r="V29" s="251"/>
      <c r="W29" s="251"/>
      <c r="X29" s="251"/>
      <c r="Y29" s="246"/>
      <c r="Z29" s="246"/>
      <c r="AA29" s="246"/>
      <c r="AB29" s="33"/>
    </row>
    <row r="30" spans="1:28" ht="17.100000000000001" customHeight="1">
      <c r="A30" s="7">
        <v>400367</v>
      </c>
      <c r="B30" s="10" t="s">
        <v>43</v>
      </c>
      <c r="C30" s="124" t="s">
        <v>63</v>
      </c>
      <c r="D30" s="8" t="s">
        <v>4</v>
      </c>
      <c r="E30" s="7">
        <v>12</v>
      </c>
      <c r="F30" s="47">
        <f t="shared" si="0"/>
        <v>46.8</v>
      </c>
      <c r="G30" s="47">
        <v>3.9</v>
      </c>
      <c r="H30" s="15"/>
      <c r="S30" s="96"/>
      <c r="T30" s="95"/>
      <c r="U30" s="95"/>
      <c r="V30" s="95"/>
      <c r="W30" s="95"/>
      <c r="X30" s="95"/>
      <c r="Y30" s="42"/>
      <c r="Z30" s="42"/>
      <c r="AA30" s="42"/>
      <c r="AB30" s="33"/>
    </row>
    <row r="31" spans="1:28" ht="17.100000000000001" customHeight="1" thickBot="1">
      <c r="A31" s="92">
        <v>409382</v>
      </c>
      <c r="B31" s="120" t="s">
        <v>44</v>
      </c>
      <c r="C31" s="125" t="s">
        <v>64</v>
      </c>
      <c r="D31" s="94" t="s">
        <v>4</v>
      </c>
      <c r="E31" s="83">
        <v>12</v>
      </c>
      <c r="F31" s="79">
        <f>E31*G31</f>
        <v>46.8</v>
      </c>
      <c r="G31" s="79">
        <v>3.9</v>
      </c>
      <c r="H31" s="92"/>
    </row>
    <row r="32" spans="1:28" ht="17.100000000000001" customHeight="1">
      <c r="A32" s="98">
        <v>409385</v>
      </c>
      <c r="B32" s="119" t="s">
        <v>177</v>
      </c>
      <c r="C32" s="126" t="s">
        <v>65</v>
      </c>
      <c r="D32" s="98" t="s">
        <v>4</v>
      </c>
      <c r="E32" s="84">
        <v>12</v>
      </c>
      <c r="F32" s="80">
        <f>E32*G32</f>
        <v>46.8</v>
      </c>
      <c r="G32" s="80">
        <v>3.9</v>
      </c>
      <c r="H32" s="98" t="s">
        <v>11</v>
      </c>
    </row>
    <row r="33" spans="1:18" ht="17.100000000000001" customHeight="1">
      <c r="A33" s="8">
        <v>409408</v>
      </c>
      <c r="B33" s="11" t="s">
        <v>45</v>
      </c>
      <c r="C33" s="124" t="s">
        <v>66</v>
      </c>
      <c r="D33" s="98" t="s">
        <v>4</v>
      </c>
      <c r="E33" s="84">
        <v>12</v>
      </c>
      <c r="F33" s="47">
        <f>E33*G33</f>
        <v>46.8</v>
      </c>
      <c r="G33" s="47">
        <v>3.9</v>
      </c>
      <c r="H33" s="8"/>
    </row>
    <row r="34" spans="1:18" ht="17.100000000000001" customHeight="1" thickBot="1">
      <c r="A34" s="92">
        <v>409384</v>
      </c>
      <c r="B34" s="93" t="s">
        <v>191</v>
      </c>
      <c r="C34" s="125" t="s">
        <v>67</v>
      </c>
      <c r="D34" s="94" t="s">
        <v>4</v>
      </c>
      <c r="E34" s="83">
        <v>12</v>
      </c>
      <c r="F34" s="79">
        <f t="shared" si="0"/>
        <v>46.8</v>
      </c>
      <c r="G34" s="79">
        <v>3.9</v>
      </c>
      <c r="H34" s="92"/>
    </row>
    <row r="35" spans="1:18" ht="17.100000000000001" customHeight="1">
      <c r="A35" s="97">
        <v>409411</v>
      </c>
      <c r="B35" s="121" t="s">
        <v>46</v>
      </c>
      <c r="C35" s="126" t="s">
        <v>68</v>
      </c>
      <c r="D35" s="98" t="s">
        <v>4</v>
      </c>
      <c r="E35" s="84">
        <v>12</v>
      </c>
      <c r="F35" s="80">
        <f t="shared" si="0"/>
        <v>46.8</v>
      </c>
      <c r="G35" s="80">
        <v>3.9</v>
      </c>
      <c r="H35" s="90"/>
    </row>
    <row r="36" spans="1:18" ht="17.100000000000001" customHeight="1">
      <c r="A36" s="13">
        <v>409410</v>
      </c>
      <c r="B36" s="10" t="s">
        <v>47</v>
      </c>
      <c r="C36" s="13" t="s">
        <v>69</v>
      </c>
      <c r="D36" s="8" t="s">
        <v>4</v>
      </c>
      <c r="E36" s="7">
        <v>12</v>
      </c>
      <c r="F36" s="47">
        <f t="shared" si="0"/>
        <v>46.8</v>
      </c>
      <c r="G36" s="47">
        <v>3.9</v>
      </c>
      <c r="H36" s="15"/>
    </row>
    <row r="37" spans="1:18" ht="17.100000000000001" customHeight="1" thickBot="1">
      <c r="A37" s="92">
        <v>409409</v>
      </c>
      <c r="B37" s="93" t="s">
        <v>48</v>
      </c>
      <c r="C37" s="127" t="s">
        <v>70</v>
      </c>
      <c r="D37" s="94" t="s">
        <v>4</v>
      </c>
      <c r="E37" s="83">
        <v>12</v>
      </c>
      <c r="F37" s="47">
        <f t="shared" ref="F37" si="1">E37*G37</f>
        <v>46.8</v>
      </c>
      <c r="G37" s="47">
        <v>3.9</v>
      </c>
      <c r="H37" s="92"/>
    </row>
    <row r="38" spans="1:18" ht="17.100000000000001" customHeight="1">
      <c r="A38" s="84">
        <v>411782</v>
      </c>
      <c r="B38" s="85" t="s">
        <v>269</v>
      </c>
      <c r="C38" s="128" t="s">
        <v>71</v>
      </c>
      <c r="D38" s="86" t="s">
        <v>19</v>
      </c>
      <c r="E38" s="84">
        <v>12</v>
      </c>
      <c r="F38" s="111">
        <f t="shared" ref="F38:F39" si="2">E38*G38</f>
        <v>171.24</v>
      </c>
      <c r="G38" s="111">
        <v>14.27</v>
      </c>
      <c r="H38" s="84"/>
    </row>
    <row r="39" spans="1:18" ht="30" customHeight="1">
      <c r="A39" s="84">
        <v>411778</v>
      </c>
      <c r="B39" s="85" t="s">
        <v>189</v>
      </c>
      <c r="C39" s="84" t="s">
        <v>190</v>
      </c>
      <c r="D39" s="86" t="s">
        <v>19</v>
      </c>
      <c r="E39" s="84">
        <v>12</v>
      </c>
      <c r="F39" s="162">
        <f t="shared" si="2"/>
        <v>171.24</v>
      </c>
      <c r="G39" s="162">
        <v>14.27</v>
      </c>
      <c r="H39" s="84"/>
    </row>
    <row r="40" spans="1:18" ht="17.100000000000001" customHeight="1">
      <c r="A40" s="231" t="s">
        <v>78</v>
      </c>
      <c r="B40" s="232"/>
      <c r="C40" s="232"/>
      <c r="D40" s="232"/>
      <c r="E40" s="232"/>
      <c r="F40" s="232"/>
      <c r="G40" s="232"/>
      <c r="H40" s="233"/>
      <c r="I40" s="28"/>
      <c r="J40" s="28"/>
      <c r="K40" s="28"/>
      <c r="L40" s="28"/>
      <c r="M40" s="28"/>
      <c r="N40" s="28"/>
      <c r="O40" s="28"/>
      <c r="P40" s="28"/>
      <c r="Q40" s="28"/>
      <c r="R40" s="28"/>
    </row>
    <row r="41" spans="1:18" ht="17.100000000000001" customHeight="1">
      <c r="A41" s="52" t="s">
        <v>74</v>
      </c>
      <c r="B41" s="52" t="s">
        <v>0</v>
      </c>
      <c r="C41" s="52" t="s">
        <v>75</v>
      </c>
      <c r="D41" s="53" t="s">
        <v>76</v>
      </c>
      <c r="E41" s="52" t="s">
        <v>77</v>
      </c>
      <c r="F41" s="52" t="s">
        <v>12</v>
      </c>
      <c r="G41" s="52" t="s">
        <v>13</v>
      </c>
      <c r="H41" s="52" t="s">
        <v>14</v>
      </c>
      <c r="I41" s="28"/>
      <c r="J41" s="28"/>
      <c r="K41" s="28"/>
      <c r="L41" s="28"/>
      <c r="M41" s="28"/>
      <c r="N41" s="28"/>
      <c r="O41" s="28"/>
      <c r="P41" s="28"/>
      <c r="Q41" s="28"/>
      <c r="R41" s="28"/>
    </row>
    <row r="42" spans="1:18" ht="17.100000000000001" customHeight="1">
      <c r="A42" s="13">
        <v>407651</v>
      </c>
      <c r="B42" s="14" t="s">
        <v>79</v>
      </c>
      <c r="C42" s="15" t="s">
        <v>178</v>
      </c>
      <c r="D42" s="16" t="s">
        <v>2</v>
      </c>
      <c r="E42" s="22">
        <v>8</v>
      </c>
      <c r="F42" s="47">
        <f>F46</f>
        <v>59.92</v>
      </c>
      <c r="G42" s="47">
        <v>7.49</v>
      </c>
      <c r="H42" s="61"/>
      <c r="I42" s="28"/>
      <c r="J42" s="28"/>
      <c r="K42" s="28"/>
      <c r="L42" s="28"/>
      <c r="M42" s="28"/>
      <c r="N42" s="28"/>
      <c r="O42" s="28"/>
      <c r="P42" s="28"/>
      <c r="Q42" s="28"/>
      <c r="R42" s="28"/>
    </row>
    <row r="43" spans="1:18" ht="17.100000000000001" customHeight="1">
      <c r="A43" s="13">
        <v>407652</v>
      </c>
      <c r="B43" s="17" t="s">
        <v>80</v>
      </c>
      <c r="C43" s="18" t="s">
        <v>87</v>
      </c>
      <c r="D43" s="16" t="s">
        <v>2</v>
      </c>
      <c r="E43" s="22">
        <v>8</v>
      </c>
      <c r="F43" s="47">
        <f t="shared" ref="F43:F50" si="3">E43*G43</f>
        <v>59.92</v>
      </c>
      <c r="G43" s="47">
        <v>7.49</v>
      </c>
      <c r="H43" s="61"/>
      <c r="I43" s="28"/>
      <c r="J43" s="28"/>
      <c r="K43" s="28"/>
      <c r="L43" s="28"/>
      <c r="M43" s="28"/>
      <c r="N43" s="28"/>
      <c r="O43" s="28"/>
      <c r="P43" s="28"/>
      <c r="Q43" s="28"/>
      <c r="R43" s="28"/>
    </row>
    <row r="44" spans="1:18" ht="17.100000000000001" customHeight="1">
      <c r="A44" s="7">
        <v>407601</v>
      </c>
      <c r="B44" s="17" t="s">
        <v>81</v>
      </c>
      <c r="C44" s="18" t="s">
        <v>88</v>
      </c>
      <c r="D44" s="16" t="s">
        <v>2</v>
      </c>
      <c r="E44" s="22">
        <v>8</v>
      </c>
      <c r="F44" s="47">
        <f t="shared" si="3"/>
        <v>59.92</v>
      </c>
      <c r="G44" s="47">
        <v>7.49</v>
      </c>
      <c r="H44" s="61"/>
      <c r="I44" s="28"/>
      <c r="J44" s="28"/>
      <c r="K44" s="28"/>
      <c r="L44" s="28"/>
      <c r="M44" s="28"/>
      <c r="N44" s="28"/>
      <c r="O44" s="28"/>
      <c r="P44" s="28"/>
      <c r="Q44" s="28"/>
      <c r="R44" s="28"/>
    </row>
    <row r="45" spans="1:18" ht="17.100000000000001" customHeight="1">
      <c r="A45" s="7">
        <v>407602</v>
      </c>
      <c r="B45" s="17" t="s">
        <v>179</v>
      </c>
      <c r="C45" s="18" t="s">
        <v>89</v>
      </c>
      <c r="D45" s="16" t="s">
        <v>2</v>
      </c>
      <c r="E45" s="22">
        <v>8</v>
      </c>
      <c r="F45" s="47">
        <f t="shared" si="3"/>
        <v>59.92</v>
      </c>
      <c r="G45" s="47">
        <v>7.49</v>
      </c>
      <c r="H45" s="61"/>
      <c r="I45" s="28"/>
      <c r="J45" s="28"/>
      <c r="K45" s="28"/>
      <c r="L45" s="28"/>
      <c r="M45" s="28"/>
      <c r="N45" s="28"/>
      <c r="O45" s="28"/>
      <c r="P45" s="28"/>
      <c r="Q45" s="28"/>
      <c r="R45" s="28"/>
    </row>
    <row r="46" spans="1:18" ht="17.100000000000001" customHeight="1">
      <c r="A46" s="7">
        <v>407603</v>
      </c>
      <c r="B46" s="17" t="s">
        <v>82</v>
      </c>
      <c r="C46" s="18" t="s">
        <v>90</v>
      </c>
      <c r="D46" s="16" t="s">
        <v>2</v>
      </c>
      <c r="E46" s="22">
        <v>8</v>
      </c>
      <c r="F46" s="47">
        <f t="shared" si="3"/>
        <v>59.92</v>
      </c>
      <c r="G46" s="47">
        <v>7.49</v>
      </c>
      <c r="H46" s="61"/>
      <c r="I46" s="28"/>
      <c r="J46" s="28"/>
      <c r="K46" s="28"/>
      <c r="L46" s="28"/>
      <c r="M46" s="28"/>
      <c r="N46" s="28"/>
      <c r="O46" s="28"/>
      <c r="P46" s="28"/>
      <c r="Q46" s="28"/>
      <c r="R46" s="28"/>
    </row>
    <row r="47" spans="1:18" ht="15" customHeight="1">
      <c r="A47" s="7">
        <v>407604</v>
      </c>
      <c r="B47" s="17" t="s">
        <v>83</v>
      </c>
      <c r="C47" s="18" t="s">
        <v>91</v>
      </c>
      <c r="D47" s="16" t="s">
        <v>2</v>
      </c>
      <c r="E47" s="22">
        <v>8</v>
      </c>
      <c r="F47" s="47">
        <f t="shared" si="3"/>
        <v>59.92</v>
      </c>
      <c r="G47" s="47">
        <v>7.49</v>
      </c>
      <c r="H47" s="61"/>
      <c r="J47" s="35"/>
      <c r="N47" s="36"/>
      <c r="P47" s="36"/>
      <c r="Q47" s="244"/>
      <c r="R47" s="244"/>
    </row>
    <row r="48" spans="1:18" ht="17.100000000000001" customHeight="1">
      <c r="A48" s="7">
        <v>407605</v>
      </c>
      <c r="B48" s="17" t="s">
        <v>84</v>
      </c>
      <c r="C48" s="18" t="s">
        <v>92</v>
      </c>
      <c r="D48" s="16" t="s">
        <v>2</v>
      </c>
      <c r="E48" s="22">
        <v>8</v>
      </c>
      <c r="F48" s="47">
        <f t="shared" si="3"/>
        <v>59.92</v>
      </c>
      <c r="G48" s="47">
        <v>7.49</v>
      </c>
      <c r="H48" s="61"/>
      <c r="J48" s="30"/>
      <c r="N48" s="31"/>
      <c r="P48" s="31"/>
      <c r="Q48" s="70"/>
      <c r="R48" s="70"/>
    </row>
    <row r="49" spans="1:19" ht="15" customHeight="1">
      <c r="A49" s="7">
        <v>407606</v>
      </c>
      <c r="B49" s="17" t="s">
        <v>85</v>
      </c>
      <c r="C49" s="18" t="s">
        <v>93</v>
      </c>
      <c r="D49" s="16" t="s">
        <v>2</v>
      </c>
      <c r="E49" s="22">
        <v>8</v>
      </c>
      <c r="F49" s="47">
        <f t="shared" si="3"/>
        <v>59.92</v>
      </c>
      <c r="G49" s="47">
        <v>7.49</v>
      </c>
      <c r="H49" s="61"/>
      <c r="J49" s="26"/>
      <c r="N49" s="31"/>
      <c r="P49" s="31"/>
      <c r="Q49" s="70"/>
      <c r="R49" s="70"/>
    </row>
    <row r="50" spans="1:19" ht="15" customHeight="1">
      <c r="A50" s="7">
        <v>407607</v>
      </c>
      <c r="B50" s="17" t="s">
        <v>86</v>
      </c>
      <c r="C50" s="18" t="s">
        <v>94</v>
      </c>
      <c r="D50" s="16" t="s">
        <v>2</v>
      </c>
      <c r="E50" s="22">
        <v>8</v>
      </c>
      <c r="F50" s="47">
        <f t="shared" si="3"/>
        <v>59.92</v>
      </c>
      <c r="G50" s="47">
        <v>7.49</v>
      </c>
      <c r="H50" s="61"/>
      <c r="J50" s="26"/>
      <c r="N50" s="31"/>
      <c r="P50" s="31"/>
      <c r="Q50" s="70"/>
      <c r="R50" s="70"/>
    </row>
    <row r="51" spans="1:19" ht="17.100000000000001" customHeight="1">
      <c r="A51" s="228" t="s">
        <v>147</v>
      </c>
      <c r="B51" s="229"/>
      <c r="C51" s="229"/>
      <c r="D51" s="229"/>
      <c r="E51" s="229"/>
      <c r="F51" s="229"/>
      <c r="G51" s="229"/>
      <c r="H51" s="230"/>
      <c r="J51" s="26"/>
      <c r="N51" s="31"/>
      <c r="P51" s="31"/>
      <c r="Q51" s="245"/>
      <c r="R51" s="245"/>
    </row>
    <row r="52" spans="1:19" ht="17.100000000000001" customHeight="1">
      <c r="A52" s="52" t="s">
        <v>74</v>
      </c>
      <c r="B52" s="52" t="s">
        <v>0</v>
      </c>
      <c r="C52" s="52" t="s">
        <v>75</v>
      </c>
      <c r="D52" s="53" t="s">
        <v>76</v>
      </c>
      <c r="E52" s="52" t="s">
        <v>77</v>
      </c>
      <c r="F52" s="52" t="s">
        <v>12</v>
      </c>
      <c r="G52" s="52" t="s">
        <v>13</v>
      </c>
      <c r="H52" s="52" t="s">
        <v>14</v>
      </c>
      <c r="J52" s="26"/>
      <c r="N52" s="31"/>
      <c r="P52" s="31"/>
      <c r="Q52" s="70"/>
      <c r="R52" s="70"/>
    </row>
    <row r="53" spans="1:19" ht="17.100000000000001" customHeight="1">
      <c r="A53" s="1">
        <v>409700</v>
      </c>
      <c r="B53" s="211" t="s">
        <v>272</v>
      </c>
      <c r="C53" s="1" t="s">
        <v>257</v>
      </c>
      <c r="D53" s="8" t="s">
        <v>258</v>
      </c>
      <c r="E53" s="1">
        <v>6</v>
      </c>
      <c r="F53" s="129">
        <f t="shared" ref="F53" si="4">E53*G53</f>
        <v>133.68</v>
      </c>
      <c r="G53" s="129">
        <v>22.28</v>
      </c>
      <c r="H53" s="1"/>
      <c r="J53" s="26"/>
      <c r="N53" s="31"/>
      <c r="P53" s="31"/>
      <c r="Q53" s="70"/>
      <c r="R53" s="70"/>
    </row>
    <row r="54" spans="1:19" s="35" customFormat="1" ht="15" customHeight="1">
      <c r="A54" s="13">
        <v>407709</v>
      </c>
      <c r="B54" s="19" t="s">
        <v>175</v>
      </c>
      <c r="C54" s="13" t="s">
        <v>103</v>
      </c>
      <c r="D54" s="13" t="s">
        <v>3</v>
      </c>
      <c r="E54" s="13">
        <v>6</v>
      </c>
      <c r="F54" s="47">
        <f>E54*G54</f>
        <v>122.22</v>
      </c>
      <c r="G54" s="129">
        <v>20.37</v>
      </c>
      <c r="H54" s="9"/>
      <c r="J54" s="26"/>
      <c r="N54" s="170"/>
      <c r="P54" s="170"/>
      <c r="Q54" s="245"/>
      <c r="R54" s="245"/>
      <c r="S54" s="36"/>
    </row>
    <row r="55" spans="1:19" s="35" customFormat="1" ht="15" customHeight="1">
      <c r="A55" s="13">
        <v>407701</v>
      </c>
      <c r="B55" s="9" t="s">
        <v>95</v>
      </c>
      <c r="C55" s="13" t="s">
        <v>102</v>
      </c>
      <c r="D55" s="13" t="s">
        <v>110</v>
      </c>
      <c r="E55" s="13">
        <v>6</v>
      </c>
      <c r="F55" s="47">
        <f>E55*G55</f>
        <v>84.539999999999992</v>
      </c>
      <c r="G55" s="129">
        <v>14.09</v>
      </c>
      <c r="J55" s="26"/>
      <c r="N55" s="170"/>
      <c r="P55" s="170"/>
      <c r="Q55" s="245"/>
      <c r="R55" s="245"/>
      <c r="S55" s="36"/>
    </row>
    <row r="56" spans="1:19" ht="15" customHeight="1">
      <c r="A56" s="13">
        <v>407762</v>
      </c>
      <c r="B56" s="19" t="s">
        <v>96</v>
      </c>
      <c r="C56" s="13" t="s">
        <v>104</v>
      </c>
      <c r="D56" s="13" t="s">
        <v>1</v>
      </c>
      <c r="E56" s="13">
        <v>6</v>
      </c>
      <c r="F56" s="47">
        <f t="shared" ref="F56:F62" si="5">E56*G56</f>
        <v>80.22</v>
      </c>
      <c r="G56" s="129">
        <v>13.37</v>
      </c>
      <c r="H56" s="9"/>
      <c r="J56" s="30"/>
      <c r="N56" s="31"/>
      <c r="P56" s="31"/>
      <c r="Q56" s="245"/>
      <c r="R56" s="245"/>
    </row>
    <row r="57" spans="1:19" ht="15" customHeight="1">
      <c r="A57" s="13">
        <v>407761</v>
      </c>
      <c r="B57" s="19" t="s">
        <v>97</v>
      </c>
      <c r="C57" s="13" t="s">
        <v>105</v>
      </c>
      <c r="D57" s="13" t="s">
        <v>1</v>
      </c>
      <c r="E57" s="13">
        <v>6</v>
      </c>
      <c r="F57" s="47">
        <f t="shared" si="5"/>
        <v>80.22</v>
      </c>
      <c r="G57" s="129">
        <v>13.37</v>
      </c>
      <c r="H57" s="9"/>
      <c r="J57" s="30"/>
      <c r="N57" s="31"/>
      <c r="P57" s="31"/>
      <c r="Q57" s="70"/>
      <c r="R57" s="70"/>
    </row>
    <row r="58" spans="1:19" ht="15" customHeight="1">
      <c r="A58" s="13">
        <v>407708</v>
      </c>
      <c r="B58" s="19" t="s">
        <v>187</v>
      </c>
      <c r="C58" s="13" t="s">
        <v>188</v>
      </c>
      <c r="D58" s="13" t="s">
        <v>3</v>
      </c>
      <c r="E58" s="13">
        <v>6</v>
      </c>
      <c r="F58" s="47">
        <f>E58*G58</f>
        <v>129.42000000000002</v>
      </c>
      <c r="G58" s="129">
        <v>21.57</v>
      </c>
      <c r="H58" s="9"/>
      <c r="J58" s="30"/>
      <c r="N58" s="31"/>
      <c r="P58" s="31"/>
      <c r="Q58" s="70"/>
      <c r="R58" s="70"/>
    </row>
    <row r="59" spans="1:19" ht="15" customHeight="1">
      <c r="A59" s="13">
        <v>409635</v>
      </c>
      <c r="B59" s="19" t="s">
        <v>98</v>
      </c>
      <c r="C59" s="13" t="s">
        <v>106</v>
      </c>
      <c r="D59" s="13" t="s">
        <v>1</v>
      </c>
      <c r="E59" s="13">
        <v>6</v>
      </c>
      <c r="F59" s="47">
        <f t="shared" si="5"/>
        <v>80.22</v>
      </c>
      <c r="G59" s="129">
        <v>13.37</v>
      </c>
      <c r="H59" s="9"/>
      <c r="J59" s="30"/>
      <c r="N59" s="31"/>
      <c r="P59" s="31"/>
      <c r="Q59" s="70"/>
      <c r="R59" s="70"/>
    </row>
    <row r="60" spans="1:19" ht="15" customHeight="1">
      <c r="A60" s="13">
        <v>409676</v>
      </c>
      <c r="B60" s="19" t="s">
        <v>99</v>
      </c>
      <c r="C60" s="13" t="s">
        <v>107</v>
      </c>
      <c r="D60" s="13" t="s">
        <v>2</v>
      </c>
      <c r="E60" s="13">
        <v>8</v>
      </c>
      <c r="F60" s="47">
        <f t="shared" si="5"/>
        <v>66.239999999999995</v>
      </c>
      <c r="G60" s="59">
        <v>8.2799999999999994</v>
      </c>
      <c r="H60" s="9"/>
      <c r="J60" s="30"/>
      <c r="N60" s="31"/>
      <c r="P60" s="31"/>
      <c r="Q60" s="245"/>
      <c r="R60" s="245"/>
    </row>
    <row r="61" spans="1:19" ht="15" customHeight="1">
      <c r="A61" s="8">
        <v>409602</v>
      </c>
      <c r="B61" s="51" t="s">
        <v>100</v>
      </c>
      <c r="C61" s="8" t="s">
        <v>108</v>
      </c>
      <c r="D61" s="13" t="s">
        <v>2</v>
      </c>
      <c r="E61" s="13">
        <v>10</v>
      </c>
      <c r="F61" s="47">
        <f t="shared" si="5"/>
        <v>82.8</v>
      </c>
      <c r="G61" s="59">
        <v>8.2799999999999994</v>
      </c>
      <c r="H61" s="9"/>
      <c r="J61" s="30"/>
      <c r="N61" s="31"/>
      <c r="P61" s="31"/>
      <c r="Q61" s="245"/>
      <c r="R61" s="245"/>
    </row>
    <row r="62" spans="1:19" ht="15" customHeight="1">
      <c r="A62" s="13">
        <v>409607</v>
      </c>
      <c r="B62" s="19" t="s">
        <v>101</v>
      </c>
      <c r="C62" s="13" t="s">
        <v>109</v>
      </c>
      <c r="D62" s="13" t="s">
        <v>4</v>
      </c>
      <c r="E62" s="13">
        <v>10</v>
      </c>
      <c r="F62" s="47">
        <f t="shared" si="5"/>
        <v>71.3</v>
      </c>
      <c r="G62" s="59">
        <v>7.13</v>
      </c>
      <c r="H62" s="9"/>
      <c r="J62" s="30"/>
      <c r="N62" s="31"/>
      <c r="P62" s="31"/>
      <c r="Q62" s="245"/>
      <c r="R62" s="245"/>
    </row>
    <row r="63" spans="1:19" ht="16.2" customHeight="1">
      <c r="A63" s="228" t="s">
        <v>111</v>
      </c>
      <c r="B63" s="229"/>
      <c r="C63" s="229"/>
      <c r="D63" s="229"/>
      <c r="E63" s="229"/>
      <c r="F63" s="229"/>
      <c r="G63" s="229"/>
      <c r="H63" s="230"/>
      <c r="I63" s="33"/>
      <c r="J63" s="33"/>
      <c r="N63" s="36"/>
      <c r="Q63" s="69"/>
      <c r="R63" s="69"/>
    </row>
    <row r="64" spans="1:19" ht="16.2" customHeight="1">
      <c r="A64" s="52" t="s">
        <v>74</v>
      </c>
      <c r="B64" s="52" t="s">
        <v>0</v>
      </c>
      <c r="C64" s="52" t="s">
        <v>75</v>
      </c>
      <c r="D64" s="53" t="s">
        <v>76</v>
      </c>
      <c r="E64" s="52" t="s">
        <v>77</v>
      </c>
      <c r="F64" s="52" t="s">
        <v>12</v>
      </c>
      <c r="G64" s="52" t="s">
        <v>13</v>
      </c>
      <c r="H64" s="52" t="s">
        <v>14</v>
      </c>
      <c r="I64" s="33"/>
      <c r="J64" s="33"/>
      <c r="N64" s="36"/>
      <c r="Q64" s="69"/>
      <c r="R64" s="69"/>
    </row>
    <row r="65" spans="1:19" ht="45" customHeight="1">
      <c r="A65" s="1">
        <v>412944</v>
      </c>
      <c r="B65" s="3" t="s">
        <v>174</v>
      </c>
      <c r="C65" s="4" t="s">
        <v>148</v>
      </c>
      <c r="D65" s="115" t="s">
        <v>4</v>
      </c>
      <c r="E65" s="4">
        <v>72</v>
      </c>
      <c r="F65" s="47">
        <f t="shared" ref="F65:F66" si="6">E65*G65</f>
        <v>280.8</v>
      </c>
      <c r="G65" s="50">
        <v>3.9</v>
      </c>
      <c r="H65" s="4"/>
      <c r="J65" s="33"/>
      <c r="N65" s="36"/>
      <c r="Q65" s="69"/>
      <c r="R65" s="69"/>
    </row>
    <row r="66" spans="1:19" ht="35.1" customHeight="1">
      <c r="A66" s="1">
        <v>412920</v>
      </c>
      <c r="B66" s="3" t="s">
        <v>192</v>
      </c>
      <c r="C66" s="132" t="s">
        <v>148</v>
      </c>
      <c r="D66" s="115" t="s">
        <v>4</v>
      </c>
      <c r="E66" s="4">
        <v>72</v>
      </c>
      <c r="F66" s="47">
        <f t="shared" si="6"/>
        <v>280.8</v>
      </c>
      <c r="G66" s="50">
        <v>3.9</v>
      </c>
      <c r="H66" s="4"/>
      <c r="J66" s="33"/>
      <c r="N66" s="36"/>
      <c r="Q66" s="69"/>
      <c r="R66" s="69"/>
    </row>
    <row r="67" spans="1:19" ht="35.1" customHeight="1" thickBot="1">
      <c r="A67" s="107">
        <v>412891</v>
      </c>
      <c r="B67" s="133" t="s">
        <v>113</v>
      </c>
      <c r="C67" s="134" t="s">
        <v>148</v>
      </c>
      <c r="D67" s="135" t="s">
        <v>4</v>
      </c>
      <c r="E67" s="134">
        <v>72</v>
      </c>
      <c r="F67" s="79">
        <f>E67*G67</f>
        <v>280.8</v>
      </c>
      <c r="G67" s="171">
        <v>3.9</v>
      </c>
      <c r="H67" s="134"/>
      <c r="J67" s="33"/>
      <c r="N67" s="36"/>
      <c r="Q67" s="69"/>
      <c r="R67" s="69"/>
    </row>
    <row r="68" spans="1:19" ht="45" customHeight="1">
      <c r="A68" s="1">
        <v>412612</v>
      </c>
      <c r="B68" s="212" t="s">
        <v>266</v>
      </c>
      <c r="C68" s="4" t="s">
        <v>262</v>
      </c>
      <c r="D68" s="213" t="s">
        <v>263</v>
      </c>
      <c r="E68" s="4" t="s">
        <v>264</v>
      </c>
      <c r="F68" s="47">
        <f>(60*3.9)+(4*22.28)</f>
        <v>323.12</v>
      </c>
      <c r="G68" s="50" t="s">
        <v>265</v>
      </c>
      <c r="H68" s="4"/>
      <c r="J68" s="33"/>
      <c r="N68" s="36"/>
      <c r="Q68" s="69"/>
      <c r="R68" s="69"/>
    </row>
    <row r="69" spans="1:19" ht="45" customHeight="1">
      <c r="A69" s="113">
        <v>412532</v>
      </c>
      <c r="B69" s="81" t="s">
        <v>114</v>
      </c>
      <c r="C69" s="130" t="s">
        <v>148</v>
      </c>
      <c r="D69" s="131" t="s">
        <v>228</v>
      </c>
      <c r="E69" s="130" t="s">
        <v>115</v>
      </c>
      <c r="F69" s="158">
        <f>(36*3.9)+(8*14.09)</f>
        <v>253.12</v>
      </c>
      <c r="G69" s="158" t="s">
        <v>260</v>
      </c>
      <c r="H69" s="130"/>
      <c r="J69" s="33"/>
      <c r="N69" s="36"/>
      <c r="Q69" s="69"/>
      <c r="R69" s="69"/>
    </row>
    <row r="70" spans="1:19" ht="45" customHeight="1" thickBot="1">
      <c r="A70" s="163">
        <v>412533</v>
      </c>
      <c r="B70" s="164" t="s">
        <v>193</v>
      </c>
      <c r="C70" s="112" t="s">
        <v>148</v>
      </c>
      <c r="D70" s="109" t="s">
        <v>228</v>
      </c>
      <c r="E70" s="108" t="s">
        <v>115</v>
      </c>
      <c r="F70" s="158">
        <f>(36*3.9)+(8*14.09)</f>
        <v>253.12</v>
      </c>
      <c r="G70" s="158" t="s">
        <v>260</v>
      </c>
      <c r="H70" s="110"/>
      <c r="J70" s="33"/>
      <c r="N70" s="36"/>
      <c r="Q70" s="69"/>
      <c r="R70" s="69"/>
    </row>
    <row r="71" spans="1:19" s="35" customFormat="1" ht="45" customHeight="1" thickBot="1">
      <c r="A71" s="165">
        <v>412615</v>
      </c>
      <c r="B71" s="164" t="s">
        <v>180</v>
      </c>
      <c r="C71" s="166" t="s">
        <v>148</v>
      </c>
      <c r="D71" s="167" t="s">
        <v>2</v>
      </c>
      <c r="E71" s="166">
        <v>18</v>
      </c>
      <c r="F71" s="159">
        <f t="shared" ref="F71:F73" si="7">E71*G71</f>
        <v>134.82</v>
      </c>
      <c r="G71" s="168">
        <v>7.49</v>
      </c>
      <c r="H71" s="169"/>
      <c r="N71" s="36"/>
      <c r="Q71" s="69"/>
      <c r="R71" s="69"/>
      <c r="S71" s="36"/>
    </row>
    <row r="72" spans="1:19" s="100" customFormat="1" ht="20.100000000000001" customHeight="1" thickBot="1">
      <c r="A72" s="197">
        <v>412563</v>
      </c>
      <c r="B72" s="198" t="s">
        <v>112</v>
      </c>
      <c r="C72" s="199" t="s">
        <v>102</v>
      </c>
      <c r="D72" s="200" t="s">
        <v>110</v>
      </c>
      <c r="E72" s="201">
        <v>12</v>
      </c>
      <c r="F72" s="202">
        <f t="shared" si="7"/>
        <v>169.07999999999998</v>
      </c>
      <c r="G72" s="203">
        <v>14.09</v>
      </c>
      <c r="H72" s="204"/>
      <c r="J72" s="101"/>
      <c r="N72" s="102"/>
      <c r="Q72" s="103"/>
      <c r="R72" s="103"/>
      <c r="S72" s="104"/>
    </row>
    <row r="73" spans="1:19" s="100" customFormat="1" ht="20.100000000000001" customHeight="1" thickBot="1">
      <c r="A73" s="205">
        <v>412611</v>
      </c>
      <c r="B73" s="206" t="s">
        <v>273</v>
      </c>
      <c r="C73" s="207" t="s">
        <v>259</v>
      </c>
      <c r="D73" s="208" t="s">
        <v>258</v>
      </c>
      <c r="E73" s="209">
        <v>12</v>
      </c>
      <c r="F73" s="159">
        <f t="shared" si="7"/>
        <v>267.36</v>
      </c>
      <c r="G73" s="160">
        <v>22.28</v>
      </c>
      <c r="H73" s="210"/>
      <c r="J73" s="101"/>
      <c r="N73" s="102"/>
      <c r="Q73" s="103"/>
      <c r="R73" s="103"/>
      <c r="S73" s="104"/>
    </row>
    <row r="74" spans="1:19" ht="17.100000000000001" customHeight="1">
      <c r="A74" s="231" t="s">
        <v>132</v>
      </c>
      <c r="B74" s="232"/>
      <c r="C74" s="232"/>
      <c r="D74" s="232"/>
      <c r="E74" s="232"/>
      <c r="F74" s="232"/>
      <c r="G74" s="232"/>
      <c r="H74" s="233"/>
      <c r="I74" s="38"/>
    </row>
    <row r="75" spans="1:19" ht="17.100000000000001" customHeight="1">
      <c r="A75" s="76" t="s">
        <v>74</v>
      </c>
      <c r="B75" s="77" t="s">
        <v>0</v>
      </c>
      <c r="C75" s="76" t="s">
        <v>133</v>
      </c>
      <c r="D75" s="53" t="s">
        <v>76</v>
      </c>
      <c r="E75" s="52" t="s">
        <v>77</v>
      </c>
      <c r="F75" s="52" t="s">
        <v>12</v>
      </c>
      <c r="G75" s="52" t="s">
        <v>13</v>
      </c>
      <c r="H75" s="52" t="s">
        <v>14</v>
      </c>
      <c r="I75" s="38"/>
    </row>
    <row r="76" spans="1:19" ht="15" customHeight="1">
      <c r="A76" s="1">
        <v>403025</v>
      </c>
      <c r="B76" s="2" t="s">
        <v>116</v>
      </c>
      <c r="C76" s="16" t="s">
        <v>134</v>
      </c>
      <c r="D76" s="15" t="s">
        <v>9</v>
      </c>
      <c r="E76" s="15">
        <v>1</v>
      </c>
      <c r="F76" s="46">
        <v>42.09</v>
      </c>
      <c r="G76" s="46" t="s">
        <v>18</v>
      </c>
      <c r="H76" s="51"/>
      <c r="I76" s="38"/>
    </row>
    <row r="77" spans="1:19" ht="15" customHeight="1">
      <c r="A77" s="62">
        <v>403000</v>
      </c>
      <c r="B77" s="9" t="s">
        <v>117</v>
      </c>
      <c r="C77" s="16" t="s">
        <v>134</v>
      </c>
      <c r="D77" s="15" t="s">
        <v>9</v>
      </c>
      <c r="E77" s="15">
        <v>1</v>
      </c>
      <c r="F77" s="46">
        <v>42.09</v>
      </c>
      <c r="G77" s="46" t="s">
        <v>18</v>
      </c>
      <c r="H77" s="51"/>
      <c r="I77" s="38"/>
    </row>
    <row r="78" spans="1:19" ht="15" customHeight="1">
      <c r="A78" s="62">
        <v>403001</v>
      </c>
      <c r="B78" s="9" t="s">
        <v>118</v>
      </c>
      <c r="C78" s="16" t="s">
        <v>134</v>
      </c>
      <c r="D78" s="15" t="s">
        <v>9</v>
      </c>
      <c r="E78" s="15">
        <v>1</v>
      </c>
      <c r="F78" s="46">
        <v>42.09</v>
      </c>
      <c r="G78" s="46" t="s">
        <v>18</v>
      </c>
      <c r="H78" s="51"/>
      <c r="I78" s="38"/>
    </row>
    <row r="79" spans="1:19" ht="15" customHeight="1">
      <c r="A79" s="62">
        <v>403005</v>
      </c>
      <c r="B79" s="9" t="s">
        <v>119</v>
      </c>
      <c r="C79" s="16" t="s">
        <v>134</v>
      </c>
      <c r="D79" s="15" t="s">
        <v>9</v>
      </c>
      <c r="E79" s="15">
        <v>1</v>
      </c>
      <c r="F79" s="46">
        <v>42.09</v>
      </c>
      <c r="G79" s="46" t="s">
        <v>18</v>
      </c>
      <c r="H79" s="51"/>
      <c r="I79" s="38"/>
    </row>
    <row r="80" spans="1:19" ht="15" customHeight="1">
      <c r="A80" s="62">
        <v>403032</v>
      </c>
      <c r="B80" s="9" t="s">
        <v>183</v>
      </c>
      <c r="C80" s="16" t="s">
        <v>134</v>
      </c>
      <c r="D80" s="15" t="s">
        <v>9</v>
      </c>
      <c r="E80" s="15">
        <v>1</v>
      </c>
      <c r="F80" s="46">
        <v>42.09</v>
      </c>
      <c r="G80" s="46" t="s">
        <v>18</v>
      </c>
      <c r="H80" s="51"/>
      <c r="I80" s="38"/>
    </row>
    <row r="81" spans="1:9" ht="15" customHeight="1">
      <c r="A81" s="62">
        <v>403033</v>
      </c>
      <c r="B81" s="6" t="s">
        <v>181</v>
      </c>
      <c r="C81" s="16" t="s">
        <v>134</v>
      </c>
      <c r="D81" s="15" t="s">
        <v>9</v>
      </c>
      <c r="E81" s="15">
        <v>1</v>
      </c>
      <c r="F81" s="46">
        <v>42.09</v>
      </c>
      <c r="G81" s="46" t="s">
        <v>18</v>
      </c>
      <c r="H81" s="51"/>
      <c r="I81" s="38"/>
    </row>
    <row r="82" spans="1:9" ht="15" customHeight="1">
      <c r="A82" s="62">
        <v>403008</v>
      </c>
      <c r="B82" s="6" t="s">
        <v>120</v>
      </c>
      <c r="C82" s="16" t="s">
        <v>134</v>
      </c>
      <c r="D82" s="15" t="s">
        <v>9</v>
      </c>
      <c r="E82" s="15">
        <v>1</v>
      </c>
      <c r="F82" s="46">
        <v>42.09</v>
      </c>
      <c r="G82" s="46" t="s">
        <v>18</v>
      </c>
      <c r="H82" s="51"/>
      <c r="I82" s="38"/>
    </row>
    <row r="83" spans="1:9" ht="15" customHeight="1">
      <c r="A83" s="62">
        <v>403024</v>
      </c>
      <c r="B83" s="6" t="s">
        <v>121</v>
      </c>
      <c r="C83" s="16" t="s">
        <v>134</v>
      </c>
      <c r="D83" s="15" t="s">
        <v>9</v>
      </c>
      <c r="E83" s="15">
        <v>1</v>
      </c>
      <c r="F83" s="46">
        <v>42.09</v>
      </c>
      <c r="G83" s="46" t="s">
        <v>18</v>
      </c>
      <c r="H83" s="51"/>
      <c r="I83" s="38"/>
    </row>
    <row r="84" spans="1:9" ht="15" customHeight="1">
      <c r="A84" s="62">
        <v>403010</v>
      </c>
      <c r="B84" s="9" t="s">
        <v>122</v>
      </c>
      <c r="C84" s="16" t="s">
        <v>134</v>
      </c>
      <c r="D84" s="15" t="s">
        <v>9</v>
      </c>
      <c r="E84" s="15">
        <v>1</v>
      </c>
      <c r="F84" s="46">
        <v>42.09</v>
      </c>
      <c r="G84" s="46" t="s">
        <v>18</v>
      </c>
      <c r="H84" s="51"/>
      <c r="I84" s="38"/>
    </row>
    <row r="85" spans="1:9" ht="15" customHeight="1">
      <c r="A85" s="62">
        <v>403023</v>
      </c>
      <c r="B85" s="6" t="s">
        <v>123</v>
      </c>
      <c r="C85" s="16" t="s">
        <v>134</v>
      </c>
      <c r="D85" s="15" t="s">
        <v>9</v>
      </c>
      <c r="E85" s="15">
        <v>1</v>
      </c>
      <c r="F85" s="46">
        <v>42.09</v>
      </c>
      <c r="G85" s="46" t="s">
        <v>18</v>
      </c>
      <c r="H85" s="51"/>
      <c r="I85" s="38"/>
    </row>
    <row r="86" spans="1:9" ht="15" customHeight="1">
      <c r="A86" s="62">
        <v>403014</v>
      </c>
      <c r="B86" s="6" t="s">
        <v>124</v>
      </c>
      <c r="C86" s="16" t="s">
        <v>134</v>
      </c>
      <c r="D86" s="15" t="s">
        <v>9</v>
      </c>
      <c r="E86" s="15">
        <v>1</v>
      </c>
      <c r="F86" s="46">
        <v>42.09</v>
      </c>
      <c r="G86" s="46" t="s">
        <v>18</v>
      </c>
      <c r="H86" s="51"/>
      <c r="I86" s="38"/>
    </row>
    <row r="87" spans="1:9" ht="15" customHeight="1">
      <c r="A87" s="62">
        <v>403029</v>
      </c>
      <c r="B87" s="6" t="s">
        <v>125</v>
      </c>
      <c r="C87" s="16" t="s">
        <v>134</v>
      </c>
      <c r="D87" s="15" t="s">
        <v>9</v>
      </c>
      <c r="E87" s="15">
        <v>1</v>
      </c>
      <c r="F87" s="46">
        <v>42.09</v>
      </c>
      <c r="G87" s="46" t="s">
        <v>18</v>
      </c>
      <c r="H87" s="51"/>
      <c r="I87" s="38"/>
    </row>
    <row r="88" spans="1:9" ht="15" customHeight="1">
      <c r="A88" s="62">
        <v>403027</v>
      </c>
      <c r="B88" s="9" t="s">
        <v>126</v>
      </c>
      <c r="C88" s="16" t="s">
        <v>134</v>
      </c>
      <c r="D88" s="15" t="s">
        <v>9</v>
      </c>
      <c r="E88" s="15">
        <v>1</v>
      </c>
      <c r="F88" s="46">
        <v>42.09</v>
      </c>
      <c r="G88" s="46" t="s">
        <v>18</v>
      </c>
      <c r="H88" s="51"/>
      <c r="I88" s="38"/>
    </row>
    <row r="89" spans="1:9" ht="15" customHeight="1">
      <c r="A89" s="24">
        <v>403013</v>
      </c>
      <c r="B89" s="3" t="s">
        <v>127</v>
      </c>
      <c r="C89" s="16" t="s">
        <v>134</v>
      </c>
      <c r="D89" s="15" t="s">
        <v>9</v>
      </c>
      <c r="E89" s="15">
        <v>1</v>
      </c>
      <c r="F89" s="46">
        <v>42.09</v>
      </c>
      <c r="G89" s="46" t="s">
        <v>18</v>
      </c>
      <c r="H89" s="51"/>
      <c r="I89" s="38"/>
    </row>
    <row r="90" spans="1:9" ht="15" customHeight="1">
      <c r="A90" s="62">
        <v>403021</v>
      </c>
      <c r="B90" s="9" t="s">
        <v>128</v>
      </c>
      <c r="C90" s="16" t="s">
        <v>134</v>
      </c>
      <c r="D90" s="15" t="s">
        <v>9</v>
      </c>
      <c r="E90" s="15">
        <v>1</v>
      </c>
      <c r="F90" s="46">
        <v>42.09</v>
      </c>
      <c r="G90" s="46" t="s">
        <v>18</v>
      </c>
      <c r="H90" s="51"/>
      <c r="I90" s="38"/>
    </row>
    <row r="91" spans="1:9" ht="15" customHeight="1">
      <c r="A91" s="62">
        <v>403035</v>
      </c>
      <c r="B91" s="9" t="s">
        <v>129</v>
      </c>
      <c r="C91" s="16" t="s">
        <v>134</v>
      </c>
      <c r="D91" s="15" t="s">
        <v>9</v>
      </c>
      <c r="E91" s="15">
        <v>1</v>
      </c>
      <c r="F91" s="46">
        <v>42.09</v>
      </c>
      <c r="G91" s="46" t="s">
        <v>18</v>
      </c>
      <c r="H91" s="51"/>
      <c r="I91" s="38"/>
    </row>
    <row r="92" spans="1:9" ht="15" customHeight="1">
      <c r="A92" s="62">
        <v>403016</v>
      </c>
      <c r="B92" s="9" t="s">
        <v>130</v>
      </c>
      <c r="C92" s="16" t="s">
        <v>134</v>
      </c>
      <c r="D92" s="15" t="s">
        <v>9</v>
      </c>
      <c r="E92" s="15">
        <v>1</v>
      </c>
      <c r="F92" s="46">
        <v>42.09</v>
      </c>
      <c r="G92" s="46" t="s">
        <v>18</v>
      </c>
      <c r="H92" s="51"/>
      <c r="I92" s="38"/>
    </row>
    <row r="93" spans="1:9" ht="15" customHeight="1">
      <c r="A93" s="62">
        <v>403017</v>
      </c>
      <c r="B93" s="9" t="s">
        <v>131</v>
      </c>
      <c r="C93" s="16" t="s">
        <v>134</v>
      </c>
      <c r="D93" s="15" t="s">
        <v>9</v>
      </c>
      <c r="E93" s="15">
        <v>1</v>
      </c>
      <c r="F93" s="46">
        <v>42.09</v>
      </c>
      <c r="G93" s="46" t="s">
        <v>18</v>
      </c>
      <c r="H93" s="87"/>
      <c r="I93" s="38"/>
    </row>
    <row r="94" spans="1:9" ht="15" customHeight="1">
      <c r="A94" s="62">
        <v>403036</v>
      </c>
      <c r="B94" s="88" t="s">
        <v>297</v>
      </c>
      <c r="C94" s="16" t="s">
        <v>134</v>
      </c>
      <c r="D94" s="221" t="s">
        <v>9</v>
      </c>
      <c r="E94" s="90">
        <v>1</v>
      </c>
      <c r="F94" s="46">
        <v>42.09</v>
      </c>
      <c r="G94" s="46" t="s">
        <v>18</v>
      </c>
      <c r="H94" s="87"/>
      <c r="I94" s="38"/>
    </row>
    <row r="95" spans="1:9" ht="15" customHeight="1" thickBot="1">
      <c r="A95" s="62">
        <v>403002</v>
      </c>
      <c r="B95" s="88" t="s">
        <v>182</v>
      </c>
      <c r="C95" s="16" t="s">
        <v>134</v>
      </c>
      <c r="D95" s="89" t="s">
        <v>9</v>
      </c>
      <c r="E95" s="90">
        <v>1</v>
      </c>
      <c r="F95" s="46">
        <v>42.09</v>
      </c>
      <c r="G95" s="46" t="s">
        <v>18</v>
      </c>
      <c r="H95" s="63"/>
      <c r="I95" s="38"/>
    </row>
    <row r="96" spans="1:9" ht="17.100000000000001" customHeight="1">
      <c r="A96" s="231" t="s">
        <v>146</v>
      </c>
      <c r="B96" s="232"/>
      <c r="C96" s="232"/>
      <c r="D96" s="232"/>
      <c r="E96" s="232"/>
      <c r="F96" s="232"/>
      <c r="G96" s="232"/>
      <c r="H96" s="233"/>
      <c r="I96" s="38"/>
    </row>
    <row r="97" spans="1:18" ht="17.100000000000001" customHeight="1">
      <c r="A97" s="76" t="s">
        <v>74</v>
      </c>
      <c r="B97" s="77" t="s">
        <v>0</v>
      </c>
      <c r="C97" s="76" t="s">
        <v>133</v>
      </c>
      <c r="D97" s="53" t="s">
        <v>76</v>
      </c>
      <c r="E97" s="52" t="s">
        <v>77</v>
      </c>
      <c r="F97" s="52" t="s">
        <v>12</v>
      </c>
      <c r="G97" s="52" t="s">
        <v>13</v>
      </c>
      <c r="H97" s="52" t="s">
        <v>14</v>
      </c>
      <c r="I97" s="38"/>
    </row>
    <row r="98" spans="1:18" ht="15" customHeight="1">
      <c r="A98" s="91" t="s">
        <v>136</v>
      </c>
      <c r="B98" s="2" t="s">
        <v>116</v>
      </c>
      <c r="C98" s="75" t="s">
        <v>135</v>
      </c>
      <c r="D98" s="90" t="s">
        <v>10</v>
      </c>
      <c r="E98" s="90">
        <v>1</v>
      </c>
      <c r="F98" s="74">
        <v>100.52</v>
      </c>
      <c r="G98" s="46" t="s">
        <v>18</v>
      </c>
      <c r="H98" s="82"/>
      <c r="I98" s="38"/>
    </row>
    <row r="99" spans="1:18" ht="15" customHeight="1">
      <c r="A99" s="62" t="s">
        <v>137</v>
      </c>
      <c r="B99" s="9" t="s">
        <v>117</v>
      </c>
      <c r="C99" s="75" t="s">
        <v>135</v>
      </c>
      <c r="D99" s="15" t="s">
        <v>10</v>
      </c>
      <c r="E99" s="15">
        <v>1</v>
      </c>
      <c r="F99" s="74">
        <v>100.52</v>
      </c>
      <c r="G99" s="46" t="s">
        <v>18</v>
      </c>
      <c r="H99" s="51"/>
      <c r="I99" s="38"/>
    </row>
    <row r="100" spans="1:18" ht="15" customHeight="1">
      <c r="A100" s="64" t="s">
        <v>138</v>
      </c>
      <c r="B100" s="9" t="s">
        <v>118</v>
      </c>
      <c r="C100" s="75" t="s">
        <v>135</v>
      </c>
      <c r="D100" s="15" t="s">
        <v>10</v>
      </c>
      <c r="E100" s="15">
        <v>1</v>
      </c>
      <c r="F100" s="74">
        <v>100.52</v>
      </c>
      <c r="G100" s="46" t="s">
        <v>18</v>
      </c>
      <c r="H100" s="51"/>
      <c r="I100" s="38"/>
    </row>
    <row r="101" spans="1:18" ht="15" customHeight="1">
      <c r="A101" s="64">
        <v>409150</v>
      </c>
      <c r="B101" s="9" t="s">
        <v>119</v>
      </c>
      <c r="C101" s="75" t="s">
        <v>135</v>
      </c>
      <c r="D101" s="15" t="s">
        <v>10</v>
      </c>
      <c r="E101" s="15">
        <v>1</v>
      </c>
      <c r="F101" s="74">
        <v>100.52</v>
      </c>
      <c r="G101" s="46" t="s">
        <v>18</v>
      </c>
      <c r="H101" s="51"/>
      <c r="I101" s="38"/>
    </row>
    <row r="102" spans="1:18" ht="15" customHeight="1">
      <c r="A102" s="105">
        <v>400880</v>
      </c>
      <c r="B102" s="9" t="s">
        <v>183</v>
      </c>
      <c r="C102" s="75" t="s">
        <v>135</v>
      </c>
      <c r="D102" s="15" t="s">
        <v>10</v>
      </c>
      <c r="E102" s="15">
        <v>1</v>
      </c>
      <c r="F102" s="74">
        <v>100.52</v>
      </c>
      <c r="G102" s="46" t="s">
        <v>18</v>
      </c>
      <c r="H102" s="106"/>
      <c r="I102" s="38"/>
    </row>
    <row r="103" spans="1:18" ht="15" customHeight="1">
      <c r="A103" s="64">
        <v>400881</v>
      </c>
      <c r="B103" s="6" t="s">
        <v>181</v>
      </c>
      <c r="C103" s="75" t="s">
        <v>135</v>
      </c>
      <c r="D103" s="15" t="s">
        <v>10</v>
      </c>
      <c r="E103" s="15">
        <v>1</v>
      </c>
      <c r="F103" s="74">
        <v>100.52</v>
      </c>
      <c r="G103" s="46" t="s">
        <v>18</v>
      </c>
      <c r="H103" s="51"/>
      <c r="I103" s="38"/>
    </row>
    <row r="104" spans="1:18" ht="15" customHeight="1">
      <c r="A104" s="62">
        <v>400857</v>
      </c>
      <c r="B104" s="6" t="s">
        <v>120</v>
      </c>
      <c r="C104" s="75" t="s">
        <v>135</v>
      </c>
      <c r="D104" s="15" t="s">
        <v>10</v>
      </c>
      <c r="E104" s="15">
        <v>1</v>
      </c>
      <c r="F104" s="74">
        <v>100.52</v>
      </c>
      <c r="G104" s="46" t="s">
        <v>18</v>
      </c>
      <c r="H104" s="51"/>
      <c r="I104" s="38"/>
    </row>
    <row r="105" spans="1:18" ht="15" customHeight="1">
      <c r="A105" s="64">
        <v>409156</v>
      </c>
      <c r="B105" s="6" t="s">
        <v>121</v>
      </c>
      <c r="C105" s="75" t="s">
        <v>135</v>
      </c>
      <c r="D105" s="15" t="s">
        <v>10</v>
      </c>
      <c r="E105" s="15">
        <v>1</v>
      </c>
      <c r="F105" s="74">
        <v>100.52</v>
      </c>
      <c r="G105" s="46" t="s">
        <v>18</v>
      </c>
      <c r="H105" s="51"/>
      <c r="I105" s="38"/>
    </row>
    <row r="106" spans="1:18" ht="15" customHeight="1">
      <c r="A106" s="64" t="s">
        <v>139</v>
      </c>
      <c r="B106" s="9" t="s">
        <v>122</v>
      </c>
      <c r="C106" s="75" t="s">
        <v>135</v>
      </c>
      <c r="D106" s="15" t="s">
        <v>10</v>
      </c>
      <c r="E106" s="15">
        <v>1</v>
      </c>
      <c r="F106" s="74">
        <v>100.52</v>
      </c>
      <c r="G106" s="46" t="s">
        <v>18</v>
      </c>
      <c r="H106" s="51"/>
      <c r="I106" s="37"/>
    </row>
    <row r="107" spans="1:18" ht="15" customHeight="1">
      <c r="A107" s="62" t="s">
        <v>8</v>
      </c>
      <c r="B107" s="6" t="s">
        <v>123</v>
      </c>
      <c r="C107" s="75" t="s">
        <v>135</v>
      </c>
      <c r="D107" s="15" t="s">
        <v>10</v>
      </c>
      <c r="E107" s="15">
        <v>1</v>
      </c>
      <c r="F107" s="74">
        <v>100.52</v>
      </c>
      <c r="G107" s="46" t="s">
        <v>18</v>
      </c>
      <c r="H107" s="51"/>
      <c r="I107" s="38"/>
    </row>
    <row r="108" spans="1:18" ht="15" customHeight="1">
      <c r="A108" s="62">
        <v>400851</v>
      </c>
      <c r="B108" s="6" t="s">
        <v>124</v>
      </c>
      <c r="C108" s="75" t="s">
        <v>135</v>
      </c>
      <c r="D108" s="15" t="s">
        <v>10</v>
      </c>
      <c r="E108" s="15">
        <v>1</v>
      </c>
      <c r="F108" s="74">
        <v>100.52</v>
      </c>
      <c r="G108" s="46" t="s">
        <v>18</v>
      </c>
      <c r="H108" s="51"/>
      <c r="I108" s="38"/>
    </row>
    <row r="109" spans="1:18" ht="15" customHeight="1">
      <c r="A109" s="64" t="s">
        <v>140</v>
      </c>
      <c r="B109" s="6" t="s">
        <v>125</v>
      </c>
      <c r="C109" s="75" t="s">
        <v>135</v>
      </c>
      <c r="D109" s="15" t="s">
        <v>10</v>
      </c>
      <c r="E109" s="15">
        <v>1</v>
      </c>
      <c r="F109" s="74">
        <v>100.52</v>
      </c>
      <c r="G109" s="46" t="s">
        <v>18</v>
      </c>
      <c r="H109" s="51"/>
      <c r="I109" s="38"/>
    </row>
    <row r="110" spans="1:18" ht="15" customHeight="1">
      <c r="A110" s="64" t="s">
        <v>141</v>
      </c>
      <c r="B110" s="9" t="s">
        <v>126</v>
      </c>
      <c r="C110" s="75" t="s">
        <v>135</v>
      </c>
      <c r="D110" s="15" t="s">
        <v>10</v>
      </c>
      <c r="E110" s="15">
        <v>1</v>
      </c>
      <c r="F110" s="74">
        <v>100.52</v>
      </c>
      <c r="G110" s="46" t="s">
        <v>18</v>
      </c>
      <c r="H110" s="51"/>
      <c r="I110" s="37"/>
      <c r="J110" s="33"/>
      <c r="K110" s="33"/>
      <c r="L110" s="250"/>
      <c r="M110" s="250"/>
      <c r="N110" s="250"/>
      <c r="O110" s="39"/>
      <c r="P110" s="39"/>
      <c r="Q110" s="39"/>
      <c r="R110" s="39"/>
    </row>
    <row r="111" spans="1:18" ht="15" customHeight="1">
      <c r="A111" s="4" t="s">
        <v>142</v>
      </c>
      <c r="B111" s="3" t="s">
        <v>127</v>
      </c>
      <c r="C111" s="75" t="s">
        <v>135</v>
      </c>
      <c r="D111" s="15" t="s">
        <v>10</v>
      </c>
      <c r="E111" s="15">
        <v>1</v>
      </c>
      <c r="F111" s="74">
        <v>100.52</v>
      </c>
      <c r="G111" s="46" t="s">
        <v>18</v>
      </c>
      <c r="H111" s="51"/>
      <c r="I111" s="38"/>
    </row>
    <row r="112" spans="1:18" ht="15" customHeight="1">
      <c r="A112" s="64">
        <v>409152</v>
      </c>
      <c r="B112" s="9" t="s">
        <v>128</v>
      </c>
      <c r="C112" s="75" t="s">
        <v>135</v>
      </c>
      <c r="D112" s="15" t="s">
        <v>10</v>
      </c>
      <c r="E112" s="15">
        <v>1</v>
      </c>
      <c r="F112" s="74">
        <v>100.52</v>
      </c>
      <c r="G112" s="46" t="s">
        <v>18</v>
      </c>
      <c r="H112" s="51"/>
      <c r="I112" s="38"/>
    </row>
    <row r="113" spans="1:19" ht="15" customHeight="1">
      <c r="A113" s="62">
        <v>400883</v>
      </c>
      <c r="B113" s="9" t="s">
        <v>129</v>
      </c>
      <c r="C113" s="75" t="s">
        <v>135</v>
      </c>
      <c r="D113" s="15" t="s">
        <v>10</v>
      </c>
      <c r="E113" s="15">
        <v>1</v>
      </c>
      <c r="F113" s="74">
        <v>100.52</v>
      </c>
      <c r="G113" s="46" t="s">
        <v>18</v>
      </c>
      <c r="H113" s="51"/>
      <c r="I113" s="40"/>
    </row>
    <row r="114" spans="1:19" ht="15" customHeight="1">
      <c r="A114" s="62" t="s">
        <v>143</v>
      </c>
      <c r="B114" s="9" t="s">
        <v>130</v>
      </c>
      <c r="C114" s="75" t="s">
        <v>135</v>
      </c>
      <c r="D114" s="15" t="s">
        <v>10</v>
      </c>
      <c r="E114" s="15">
        <v>1</v>
      </c>
      <c r="F114" s="74">
        <v>100.52</v>
      </c>
      <c r="G114" s="46" t="s">
        <v>18</v>
      </c>
      <c r="H114" s="51"/>
      <c r="I114" s="38"/>
    </row>
    <row r="115" spans="1:19" ht="15" customHeight="1">
      <c r="A115" s="64" t="s">
        <v>144</v>
      </c>
      <c r="B115" s="9" t="s">
        <v>131</v>
      </c>
      <c r="C115" s="75" t="s">
        <v>135</v>
      </c>
      <c r="D115" s="15" t="s">
        <v>10</v>
      </c>
      <c r="E115" s="15">
        <v>1</v>
      </c>
      <c r="F115" s="74">
        <v>100.52</v>
      </c>
      <c r="G115" s="46" t="s">
        <v>18</v>
      </c>
      <c r="H115" s="51"/>
      <c r="I115" s="37"/>
    </row>
    <row r="116" spans="1:19" ht="15" customHeight="1">
      <c r="A116" s="62">
        <v>400884</v>
      </c>
      <c r="B116" s="88" t="s">
        <v>297</v>
      </c>
      <c r="C116" s="75" t="s">
        <v>135</v>
      </c>
      <c r="D116" s="15" t="s">
        <v>10</v>
      </c>
      <c r="E116" s="15">
        <v>1</v>
      </c>
      <c r="F116" s="74">
        <v>100.52</v>
      </c>
      <c r="G116" s="46" t="s">
        <v>18</v>
      </c>
      <c r="H116" s="51"/>
      <c r="I116" s="37"/>
    </row>
    <row r="117" spans="1:19" ht="15" customHeight="1">
      <c r="A117" s="62" t="s">
        <v>145</v>
      </c>
      <c r="B117" s="9" t="s">
        <v>182</v>
      </c>
      <c r="C117" s="16" t="s">
        <v>135</v>
      </c>
      <c r="D117" s="15" t="s">
        <v>10</v>
      </c>
      <c r="E117" s="15">
        <v>1</v>
      </c>
      <c r="F117" s="50">
        <v>100.52</v>
      </c>
      <c r="G117" s="46" t="s">
        <v>18</v>
      </c>
      <c r="H117" s="51"/>
      <c r="I117" s="37"/>
    </row>
    <row r="118" spans="1:19" ht="9.9" customHeight="1">
      <c r="A118" s="37"/>
      <c r="B118" s="154"/>
      <c r="C118" s="155"/>
      <c r="D118" s="42"/>
      <c r="E118" s="42"/>
      <c r="F118" s="156"/>
      <c r="G118" s="156"/>
      <c r="I118" s="37"/>
    </row>
    <row r="119" spans="1:19" s="55" customFormat="1" ht="17.100000000000001" customHeight="1">
      <c r="A119" s="228" t="s">
        <v>298</v>
      </c>
      <c r="B119" s="229"/>
      <c r="C119" s="229"/>
      <c r="D119" s="229"/>
      <c r="E119" s="229"/>
      <c r="F119" s="229"/>
      <c r="G119" s="229"/>
      <c r="H119" s="230"/>
      <c r="I119" s="48"/>
      <c r="J119" s="27"/>
      <c r="K119" s="27"/>
      <c r="L119" s="27"/>
      <c r="M119" s="27"/>
      <c r="N119" s="27"/>
      <c r="O119" s="27"/>
      <c r="P119" s="27"/>
      <c r="Q119" s="27"/>
      <c r="R119" s="27"/>
      <c r="S119" s="54"/>
    </row>
    <row r="120" spans="1:19" s="55" customFormat="1" ht="17.100000000000001" customHeight="1">
      <c r="A120" s="76" t="s">
        <v>74</v>
      </c>
      <c r="B120" s="77" t="s">
        <v>0</v>
      </c>
      <c r="C120" s="76" t="s">
        <v>75</v>
      </c>
      <c r="D120" s="53" t="s">
        <v>76</v>
      </c>
      <c r="E120" s="52" t="s">
        <v>77</v>
      </c>
      <c r="F120" s="52" t="s">
        <v>12</v>
      </c>
      <c r="G120" s="52" t="s">
        <v>13</v>
      </c>
      <c r="H120" s="52" t="s">
        <v>14</v>
      </c>
      <c r="I120" s="48"/>
      <c r="J120" s="27"/>
      <c r="K120" s="27"/>
      <c r="L120" s="27"/>
      <c r="M120" s="27"/>
      <c r="N120" s="27"/>
      <c r="O120" s="27"/>
      <c r="P120" s="27"/>
      <c r="Q120" s="27"/>
      <c r="R120" s="27"/>
      <c r="S120" s="54"/>
    </row>
    <row r="121" spans="1:19" ht="15" customHeight="1">
      <c r="A121" s="65">
        <v>411476</v>
      </c>
      <c r="B121" s="20" t="s">
        <v>276</v>
      </c>
      <c r="C121" s="21" t="s">
        <v>234</v>
      </c>
      <c r="D121" s="22" t="s">
        <v>277</v>
      </c>
      <c r="E121" s="22">
        <v>12</v>
      </c>
      <c r="F121" s="47">
        <f t="shared" ref="F121:F126" si="8">E121*G121</f>
        <v>46.8</v>
      </c>
      <c r="G121" s="47">
        <v>3.9</v>
      </c>
      <c r="H121" s="23"/>
      <c r="J121" s="26"/>
      <c r="M121" s="34"/>
      <c r="N121" s="34"/>
      <c r="O121" s="34"/>
      <c r="P121" s="34"/>
      <c r="Q121" s="248"/>
      <c r="R121" s="248"/>
    </row>
    <row r="122" spans="1:19" ht="15" customHeight="1">
      <c r="A122" s="22">
        <v>411475</v>
      </c>
      <c r="B122" s="23" t="s">
        <v>235</v>
      </c>
      <c r="C122" s="21" t="s">
        <v>236</v>
      </c>
      <c r="D122" s="22" t="s">
        <v>4</v>
      </c>
      <c r="E122" s="22">
        <v>12</v>
      </c>
      <c r="F122" s="47">
        <f t="shared" si="8"/>
        <v>46.8</v>
      </c>
      <c r="G122" s="47">
        <v>3.9</v>
      </c>
      <c r="H122" s="23"/>
      <c r="I122" s="27"/>
      <c r="J122" s="26"/>
      <c r="M122" s="34"/>
      <c r="N122" s="34"/>
      <c r="O122" s="34"/>
      <c r="P122" s="34"/>
      <c r="Q122" s="73"/>
      <c r="R122" s="73"/>
    </row>
    <row r="123" spans="1:19" s="55" customFormat="1" ht="15" customHeight="1">
      <c r="A123" s="22">
        <v>411477</v>
      </c>
      <c r="B123" s="23" t="s">
        <v>278</v>
      </c>
      <c r="C123" s="21" t="s">
        <v>237</v>
      </c>
      <c r="D123" s="22" t="s">
        <v>277</v>
      </c>
      <c r="E123" s="22">
        <v>12</v>
      </c>
      <c r="F123" s="47">
        <f t="shared" si="8"/>
        <v>46.8</v>
      </c>
      <c r="G123" s="47">
        <v>3.9</v>
      </c>
      <c r="H123" s="23"/>
      <c r="I123" s="48"/>
      <c r="J123" s="26"/>
      <c r="K123" s="48"/>
      <c r="L123" s="48"/>
      <c r="M123" s="34"/>
      <c r="N123" s="34"/>
      <c r="O123" s="34"/>
      <c r="P123" s="34"/>
      <c r="Q123" s="248"/>
      <c r="R123" s="248"/>
      <c r="S123" s="54"/>
    </row>
    <row r="124" spans="1:19" ht="17.100000000000001" customHeight="1">
      <c r="A124" s="1">
        <v>407597</v>
      </c>
      <c r="B124" s="25" t="s">
        <v>267</v>
      </c>
      <c r="C124" s="24" t="s">
        <v>238</v>
      </c>
      <c r="D124" s="1" t="s">
        <v>21</v>
      </c>
      <c r="E124" s="1">
        <v>12</v>
      </c>
      <c r="F124" s="192">
        <f t="shared" si="8"/>
        <v>81.36</v>
      </c>
      <c r="G124" s="192">
        <v>6.78</v>
      </c>
      <c r="H124" s="25"/>
      <c r="J124" s="27"/>
      <c r="K124" s="27"/>
      <c r="L124" s="27"/>
      <c r="M124" s="27"/>
      <c r="N124" s="27"/>
      <c r="O124" s="27"/>
      <c r="P124" s="27"/>
      <c r="Q124" s="27"/>
      <c r="R124" s="27"/>
    </row>
    <row r="125" spans="1:19" ht="17.100000000000001" customHeight="1">
      <c r="A125" s="1">
        <v>407697</v>
      </c>
      <c r="B125" s="25" t="s">
        <v>268</v>
      </c>
      <c r="C125" s="24" t="s">
        <v>238</v>
      </c>
      <c r="D125" s="1" t="s">
        <v>21</v>
      </c>
      <c r="E125" s="1">
        <v>12</v>
      </c>
      <c r="F125" s="192">
        <f t="shared" si="8"/>
        <v>81.36</v>
      </c>
      <c r="G125" s="192">
        <v>6.78</v>
      </c>
      <c r="H125" s="25"/>
      <c r="J125" s="26"/>
      <c r="M125" s="34"/>
      <c r="N125" s="34"/>
      <c r="O125" s="34"/>
      <c r="P125" s="34"/>
      <c r="Q125" s="244"/>
      <c r="R125" s="244"/>
    </row>
    <row r="126" spans="1:19" s="55" customFormat="1" ht="15" customHeight="1">
      <c r="A126" s="22">
        <v>407656</v>
      </c>
      <c r="B126" s="23" t="s">
        <v>243</v>
      </c>
      <c r="C126" s="21" t="s">
        <v>239</v>
      </c>
      <c r="D126" s="22" t="s">
        <v>2</v>
      </c>
      <c r="E126" s="22">
        <v>8</v>
      </c>
      <c r="F126" s="47">
        <f t="shared" si="8"/>
        <v>59.92</v>
      </c>
      <c r="G126" s="161">
        <v>7.49</v>
      </c>
      <c r="H126" s="23"/>
      <c r="I126" s="48"/>
      <c r="J126" s="26"/>
      <c r="K126" s="48"/>
      <c r="L126" s="48"/>
      <c r="M126" s="34"/>
      <c r="N126" s="34"/>
      <c r="O126" s="34"/>
      <c r="P126" s="34"/>
      <c r="Q126" s="247"/>
      <c r="R126" s="247"/>
      <c r="S126" s="54"/>
    </row>
    <row r="127" spans="1:19" ht="15" customHeight="1">
      <c r="A127" s="1">
        <v>407760</v>
      </c>
      <c r="B127" s="25" t="s">
        <v>244</v>
      </c>
      <c r="C127" s="24" t="s">
        <v>240</v>
      </c>
      <c r="D127" s="1" t="s">
        <v>1</v>
      </c>
      <c r="E127" s="1">
        <v>6</v>
      </c>
      <c r="F127" s="47">
        <f>E127*G127</f>
        <v>80.22</v>
      </c>
      <c r="G127" s="56">
        <v>13.37</v>
      </c>
      <c r="H127" s="25"/>
      <c r="J127" s="41"/>
      <c r="K127" s="41"/>
      <c r="L127" s="41"/>
      <c r="M127" s="41"/>
      <c r="N127" s="41"/>
      <c r="O127" s="41"/>
      <c r="P127" s="41"/>
      <c r="Q127" s="41"/>
      <c r="R127" s="41"/>
    </row>
    <row r="128" spans="1:19" ht="15" customHeight="1">
      <c r="A128" s="1">
        <v>407714</v>
      </c>
      <c r="B128" s="25" t="s">
        <v>245</v>
      </c>
      <c r="C128" s="24" t="s">
        <v>241</v>
      </c>
      <c r="D128" s="1" t="s">
        <v>110</v>
      </c>
      <c r="E128" s="1">
        <v>6</v>
      </c>
      <c r="F128" s="47">
        <f>E128*G128</f>
        <v>84.539999999999992</v>
      </c>
      <c r="G128" s="56">
        <v>14.09</v>
      </c>
      <c r="H128" s="25"/>
      <c r="J128" s="27"/>
      <c r="K128" s="27"/>
      <c r="L128" s="27"/>
      <c r="M128" s="27"/>
      <c r="N128" s="27"/>
      <c r="O128" s="27"/>
      <c r="P128" s="27"/>
      <c r="Q128" s="27"/>
      <c r="R128" s="27"/>
    </row>
    <row r="129" spans="1:19" ht="15" customHeight="1">
      <c r="A129" s="66">
        <v>412568</v>
      </c>
      <c r="B129" s="25" t="s">
        <v>242</v>
      </c>
      <c r="C129" s="24" t="s">
        <v>241</v>
      </c>
      <c r="D129" s="22" t="s">
        <v>110</v>
      </c>
      <c r="E129" s="22">
        <v>12</v>
      </c>
      <c r="F129" s="47">
        <f>E129*G129</f>
        <v>169.07999999999998</v>
      </c>
      <c r="G129" s="161">
        <v>14.09</v>
      </c>
      <c r="H129" s="25"/>
      <c r="J129" s="27"/>
      <c r="K129" s="27"/>
      <c r="L129" s="27"/>
      <c r="M129" s="27"/>
      <c r="N129" s="27"/>
      <c r="O129" s="27"/>
      <c r="P129" s="27"/>
      <c r="Q129" s="27"/>
      <c r="R129" s="27"/>
    </row>
    <row r="130" spans="1:19" ht="15" customHeight="1">
      <c r="A130" s="8">
        <v>412949</v>
      </c>
      <c r="B130" s="25" t="s">
        <v>246</v>
      </c>
      <c r="C130" s="24" t="s">
        <v>148</v>
      </c>
      <c r="D130" s="1" t="s">
        <v>4</v>
      </c>
      <c r="E130" s="1">
        <v>72</v>
      </c>
      <c r="F130" s="47">
        <f>E130*G130</f>
        <v>280.8</v>
      </c>
      <c r="G130" s="161">
        <v>3.9</v>
      </c>
      <c r="H130" s="25"/>
      <c r="J130" s="27"/>
      <c r="K130" s="27"/>
      <c r="L130" s="27"/>
      <c r="M130" s="27"/>
      <c r="N130" s="27"/>
      <c r="O130" s="27"/>
      <c r="P130" s="27"/>
      <c r="Q130" s="27"/>
      <c r="R130" s="27"/>
    </row>
    <row r="131" spans="1:19" ht="31.2">
      <c r="A131" s="196">
        <v>412530</v>
      </c>
      <c r="B131" s="214" t="s">
        <v>274</v>
      </c>
      <c r="C131" s="194" t="s">
        <v>148</v>
      </c>
      <c r="D131" s="1" t="s">
        <v>226</v>
      </c>
      <c r="E131" s="1">
        <v>48</v>
      </c>
      <c r="F131" s="47">
        <f>(3.9*36)+(7.49*12)</f>
        <v>230.28</v>
      </c>
      <c r="G131" s="161" t="s">
        <v>261</v>
      </c>
      <c r="H131" s="193"/>
      <c r="I131" s="27"/>
      <c r="J131" s="26"/>
      <c r="M131" s="34"/>
      <c r="N131" s="34"/>
      <c r="O131" s="34"/>
      <c r="P131" s="34"/>
      <c r="Q131" s="72"/>
      <c r="R131" s="72"/>
    </row>
    <row r="132" spans="1:19" ht="17.100000000000001" customHeight="1">
      <c r="A132" s="228" t="s">
        <v>304</v>
      </c>
      <c r="B132" s="229"/>
      <c r="C132" s="229"/>
      <c r="D132" s="229"/>
      <c r="E132" s="229"/>
      <c r="F132" s="229"/>
      <c r="G132" s="229"/>
      <c r="H132" s="230"/>
      <c r="J132" s="26"/>
      <c r="M132" s="34"/>
      <c r="N132" s="34"/>
      <c r="O132" s="34"/>
      <c r="P132" s="34"/>
      <c r="Q132" s="247"/>
      <c r="R132" s="247"/>
    </row>
    <row r="133" spans="1:19" ht="17.100000000000001" customHeight="1">
      <c r="A133" s="76" t="s">
        <v>74</v>
      </c>
      <c r="B133" s="77" t="s">
        <v>0</v>
      </c>
      <c r="C133" s="76" t="s">
        <v>75</v>
      </c>
      <c r="D133" s="53" t="s">
        <v>76</v>
      </c>
      <c r="E133" s="52" t="s">
        <v>77</v>
      </c>
      <c r="F133" s="52" t="s">
        <v>12</v>
      </c>
      <c r="G133" s="52" t="s">
        <v>13</v>
      </c>
      <c r="H133" s="52" t="s">
        <v>14</v>
      </c>
      <c r="J133" s="27"/>
      <c r="K133" s="27"/>
      <c r="L133" s="27"/>
      <c r="M133" s="27"/>
      <c r="N133" s="27"/>
      <c r="O133" s="27"/>
      <c r="P133" s="27"/>
      <c r="Q133" s="27"/>
      <c r="R133" s="27"/>
    </row>
    <row r="134" spans="1:19" ht="17.100000000000001" customHeight="1">
      <c r="A134" s="1">
        <v>411438</v>
      </c>
      <c r="B134" s="25" t="s">
        <v>247</v>
      </c>
      <c r="C134" s="24" t="s">
        <v>248</v>
      </c>
      <c r="D134" s="1" t="s">
        <v>4</v>
      </c>
      <c r="E134" s="1">
        <v>12</v>
      </c>
      <c r="F134" s="47">
        <f t="shared" ref="F134" si="9">E134*G134</f>
        <v>46.8</v>
      </c>
      <c r="G134" s="47">
        <v>3.9</v>
      </c>
      <c r="H134" s="25"/>
      <c r="I134" s="41"/>
      <c r="J134" s="26"/>
      <c r="M134" s="34"/>
      <c r="N134" s="34"/>
      <c r="O134" s="34"/>
      <c r="P134" s="34"/>
      <c r="Q134" s="247"/>
      <c r="R134" s="247"/>
    </row>
    <row r="135" spans="1:19" ht="17.100000000000001" customHeight="1">
      <c r="A135" s="1">
        <v>411439</v>
      </c>
      <c r="B135" s="25" t="s">
        <v>279</v>
      </c>
      <c r="C135" s="24" t="s">
        <v>249</v>
      </c>
      <c r="D135" s="1" t="s">
        <v>277</v>
      </c>
      <c r="E135" s="1">
        <v>12</v>
      </c>
      <c r="F135" s="47">
        <f>E135*G135</f>
        <v>46.8</v>
      </c>
      <c r="G135" s="47">
        <v>3.9</v>
      </c>
      <c r="H135" s="25"/>
      <c r="I135" s="41"/>
      <c r="J135" s="26"/>
      <c r="M135" s="34"/>
      <c r="N135" s="34"/>
      <c r="O135" s="34"/>
      <c r="P135" s="34"/>
      <c r="Q135" s="72"/>
      <c r="R135" s="72"/>
    </row>
    <row r="136" spans="1:19" ht="17.100000000000001" customHeight="1">
      <c r="A136" s="1">
        <v>411440</v>
      </c>
      <c r="B136" s="25" t="s">
        <v>250</v>
      </c>
      <c r="C136" s="24" t="s">
        <v>256</v>
      </c>
      <c r="D136" s="1" t="s">
        <v>4</v>
      </c>
      <c r="E136" s="1">
        <v>12</v>
      </c>
      <c r="F136" s="47">
        <f>E136*G136</f>
        <v>46.8</v>
      </c>
      <c r="G136" s="47">
        <v>3.9</v>
      </c>
      <c r="H136" s="25"/>
      <c r="I136" s="41"/>
      <c r="J136" s="26"/>
      <c r="M136" s="34"/>
      <c r="N136" s="34"/>
      <c r="O136" s="34"/>
      <c r="P136" s="34"/>
      <c r="Q136" s="72"/>
      <c r="R136" s="72"/>
    </row>
    <row r="137" spans="1:19" ht="17.100000000000001" customHeight="1">
      <c r="A137" s="66">
        <v>407715</v>
      </c>
      <c r="B137" s="195" t="s">
        <v>251</v>
      </c>
      <c r="C137" s="21" t="s">
        <v>252</v>
      </c>
      <c r="D137" s="21" t="s">
        <v>110</v>
      </c>
      <c r="E137" s="1">
        <v>6</v>
      </c>
      <c r="F137" s="47">
        <f>E137*G137</f>
        <v>84.539999999999992</v>
      </c>
      <c r="G137" s="56">
        <v>14.09</v>
      </c>
      <c r="H137" s="23"/>
      <c r="I137" s="27"/>
      <c r="J137" s="26"/>
      <c r="M137" s="34"/>
      <c r="N137" s="34"/>
      <c r="O137" s="34"/>
      <c r="P137" s="34"/>
      <c r="Q137" s="247"/>
      <c r="R137" s="247"/>
    </row>
    <row r="138" spans="1:19" ht="17.100000000000001" customHeight="1">
      <c r="A138" s="1">
        <v>412569</v>
      </c>
      <c r="B138" s="25" t="s">
        <v>253</v>
      </c>
      <c r="C138" s="21" t="s">
        <v>252</v>
      </c>
      <c r="D138" s="1" t="s">
        <v>110</v>
      </c>
      <c r="E138" s="22">
        <v>12</v>
      </c>
      <c r="F138" s="47">
        <f>E138*G138</f>
        <v>169.07999999999998</v>
      </c>
      <c r="G138" s="161">
        <v>14.09</v>
      </c>
      <c r="H138" s="25"/>
      <c r="J138" s="26"/>
      <c r="M138" s="34"/>
      <c r="N138" s="34"/>
      <c r="O138" s="34"/>
      <c r="P138" s="34"/>
      <c r="Q138" s="247"/>
      <c r="R138" s="247"/>
    </row>
    <row r="139" spans="1:19" ht="17.100000000000001" customHeight="1">
      <c r="A139" s="8">
        <v>412950</v>
      </c>
      <c r="B139" s="51" t="s">
        <v>254</v>
      </c>
      <c r="C139" s="51" t="s">
        <v>149</v>
      </c>
      <c r="D139" s="8" t="s">
        <v>4</v>
      </c>
      <c r="E139" s="1">
        <v>72</v>
      </c>
      <c r="F139" s="47">
        <f t="shared" ref="F139" si="10">E139*G139</f>
        <v>280.8</v>
      </c>
      <c r="G139" s="161">
        <v>3.9</v>
      </c>
      <c r="H139" s="193"/>
      <c r="J139" s="26"/>
      <c r="M139" s="34"/>
      <c r="N139" s="34"/>
      <c r="O139" s="34"/>
      <c r="P139" s="34"/>
      <c r="Q139" s="72"/>
      <c r="R139" s="72"/>
    </row>
    <row r="140" spans="1:19" ht="15" customHeight="1">
      <c r="A140" s="8">
        <v>412531</v>
      </c>
      <c r="B140" s="138" t="s">
        <v>255</v>
      </c>
      <c r="C140" s="51" t="s">
        <v>148</v>
      </c>
      <c r="D140" s="8" t="s">
        <v>228</v>
      </c>
      <c r="E140" s="5">
        <v>44</v>
      </c>
      <c r="F140" s="47">
        <f>(3.9*36)+(14.09*8)</f>
        <v>253.12</v>
      </c>
      <c r="G140" s="161" t="s">
        <v>260</v>
      </c>
      <c r="H140" s="25"/>
      <c r="J140" s="26"/>
      <c r="M140" s="34"/>
      <c r="N140" s="34"/>
      <c r="O140" s="34"/>
      <c r="P140" s="34"/>
      <c r="Q140" s="72"/>
      <c r="R140" s="72"/>
    </row>
    <row r="141" spans="1:19" ht="17.100000000000001" customHeight="1">
      <c r="A141" s="228" t="s">
        <v>299</v>
      </c>
      <c r="B141" s="229"/>
      <c r="C141" s="229"/>
      <c r="D141" s="229"/>
      <c r="E141" s="229"/>
      <c r="F141" s="229"/>
      <c r="G141" s="229"/>
      <c r="H141" s="230"/>
      <c r="J141" s="26"/>
      <c r="M141" s="34"/>
      <c r="N141" s="34"/>
      <c r="O141" s="34"/>
      <c r="P141" s="34"/>
      <c r="Q141" s="247"/>
      <c r="R141" s="247"/>
    </row>
    <row r="142" spans="1:19" ht="17.100000000000001" customHeight="1">
      <c r="A142" s="76" t="s">
        <v>74</v>
      </c>
      <c r="B142" s="77" t="s">
        <v>0</v>
      </c>
      <c r="C142" s="76" t="s">
        <v>75</v>
      </c>
      <c r="D142" s="53" t="s">
        <v>76</v>
      </c>
      <c r="E142" s="52" t="s">
        <v>77</v>
      </c>
      <c r="F142" s="52" t="s">
        <v>12</v>
      </c>
      <c r="G142" s="52" t="s">
        <v>13</v>
      </c>
      <c r="H142" s="52" t="s">
        <v>14</v>
      </c>
      <c r="J142" s="26"/>
      <c r="M142" s="34"/>
      <c r="N142" s="34"/>
      <c r="O142" s="34"/>
      <c r="P142" s="34"/>
      <c r="Q142" s="72"/>
      <c r="R142" s="72"/>
    </row>
    <row r="143" spans="1:19" s="55" customFormat="1" ht="17.100000000000001" customHeight="1">
      <c r="A143" s="157">
        <v>411472</v>
      </c>
      <c r="B143" s="142" t="s">
        <v>151</v>
      </c>
      <c r="C143" s="143" t="s">
        <v>157</v>
      </c>
      <c r="D143" s="22" t="s">
        <v>4</v>
      </c>
      <c r="E143" s="22">
        <v>12</v>
      </c>
      <c r="F143" s="47">
        <f t="shared" ref="F143" si="11">E143*G143</f>
        <v>46.8</v>
      </c>
      <c r="G143" s="47">
        <v>3.9</v>
      </c>
      <c r="H143" s="22"/>
      <c r="J143" s="139"/>
      <c r="M143" s="140"/>
      <c r="N143" s="140"/>
      <c r="O143" s="140"/>
      <c r="P143" s="140"/>
      <c r="Q143" s="141"/>
      <c r="R143" s="141"/>
      <c r="S143" s="54"/>
    </row>
    <row r="144" spans="1:19" s="55" customFormat="1" ht="17.100000000000001" customHeight="1">
      <c r="A144" s="157">
        <v>411473</v>
      </c>
      <c r="B144" s="142" t="s">
        <v>152</v>
      </c>
      <c r="C144" s="143" t="s">
        <v>158</v>
      </c>
      <c r="D144" s="22" t="s">
        <v>4</v>
      </c>
      <c r="E144" s="22">
        <v>12</v>
      </c>
      <c r="F144" s="47">
        <f>E144*G144</f>
        <v>46.8</v>
      </c>
      <c r="G144" s="47">
        <v>3.9</v>
      </c>
      <c r="H144" s="22"/>
      <c r="J144" s="139"/>
      <c r="M144" s="140"/>
      <c r="N144" s="140"/>
      <c r="O144" s="140"/>
      <c r="P144" s="140"/>
      <c r="Q144" s="141"/>
      <c r="R144" s="141"/>
      <c r="S144" s="54"/>
    </row>
    <row r="145" spans="1:19" s="55" customFormat="1" ht="17.100000000000001" customHeight="1">
      <c r="A145" s="157">
        <v>411474</v>
      </c>
      <c r="B145" s="142" t="s">
        <v>153</v>
      </c>
      <c r="C145" s="143" t="s">
        <v>159</v>
      </c>
      <c r="D145" s="22" t="s">
        <v>4</v>
      </c>
      <c r="E145" s="22">
        <v>12</v>
      </c>
      <c r="F145" s="47">
        <f>E145*G145</f>
        <v>46.8</v>
      </c>
      <c r="G145" s="47">
        <v>3.9</v>
      </c>
      <c r="H145" s="22"/>
      <c r="J145" s="139"/>
      <c r="M145" s="140"/>
      <c r="N145" s="140"/>
      <c r="O145" s="140"/>
      <c r="P145" s="140"/>
      <c r="Q145" s="141"/>
      <c r="R145" s="141"/>
      <c r="S145" s="54"/>
    </row>
    <row r="146" spans="1:19" s="55" customFormat="1" ht="17.100000000000001" customHeight="1">
      <c r="A146" s="7">
        <v>407711</v>
      </c>
      <c r="B146" s="10" t="s">
        <v>154</v>
      </c>
      <c r="C146" s="143" t="s">
        <v>160</v>
      </c>
      <c r="D146" s="22" t="s">
        <v>110</v>
      </c>
      <c r="E146" s="22">
        <v>6</v>
      </c>
      <c r="F146" s="47">
        <f>E146*G146</f>
        <v>84.539999999999992</v>
      </c>
      <c r="G146" s="56">
        <v>14.09</v>
      </c>
      <c r="H146" s="22"/>
      <c r="J146" s="139"/>
      <c r="M146" s="140"/>
      <c r="N146" s="140"/>
      <c r="O146" s="140"/>
      <c r="P146" s="140"/>
      <c r="Q146" s="141"/>
      <c r="R146" s="141"/>
      <c r="S146" s="54"/>
    </row>
    <row r="147" spans="1:19" s="55" customFormat="1" ht="17.100000000000001" customHeight="1">
      <c r="A147" s="7">
        <v>412565</v>
      </c>
      <c r="B147" s="142" t="s">
        <v>155</v>
      </c>
      <c r="C147" s="143" t="s">
        <v>160</v>
      </c>
      <c r="D147" s="22" t="s">
        <v>110</v>
      </c>
      <c r="E147" s="22">
        <v>12</v>
      </c>
      <c r="F147" s="47">
        <f>E147*G147</f>
        <v>169.07999999999998</v>
      </c>
      <c r="G147" s="161">
        <v>14.09</v>
      </c>
      <c r="H147" s="22"/>
      <c r="J147" s="139"/>
      <c r="M147" s="140"/>
      <c r="N147" s="140"/>
      <c r="O147" s="140"/>
      <c r="P147" s="140"/>
      <c r="Q147" s="141"/>
      <c r="R147" s="141"/>
      <c r="S147" s="54"/>
    </row>
    <row r="148" spans="1:19" s="55" customFormat="1" ht="17.100000000000001" customHeight="1">
      <c r="A148" s="7">
        <v>412945</v>
      </c>
      <c r="B148" s="142" t="s">
        <v>156</v>
      </c>
      <c r="C148" s="143" t="s">
        <v>161</v>
      </c>
      <c r="D148" s="22" t="s">
        <v>4</v>
      </c>
      <c r="E148" s="24">
        <v>72</v>
      </c>
      <c r="F148" s="47">
        <f t="shared" ref="F148" si="12">E148*G148</f>
        <v>280.8</v>
      </c>
      <c r="G148" s="161">
        <v>3.9</v>
      </c>
      <c r="H148" s="22"/>
      <c r="J148" s="139"/>
      <c r="M148" s="140"/>
      <c r="N148" s="140"/>
      <c r="O148" s="140"/>
      <c r="P148" s="140"/>
      <c r="Q148" s="141"/>
      <c r="R148" s="141"/>
      <c r="S148" s="54"/>
    </row>
    <row r="149" spans="1:19" s="55" customFormat="1" ht="17.100000000000001" customHeight="1">
      <c r="A149" s="7">
        <v>412527</v>
      </c>
      <c r="B149" s="142" t="s">
        <v>275</v>
      </c>
      <c r="C149" s="143" t="s">
        <v>161</v>
      </c>
      <c r="D149" s="22" t="s">
        <v>228</v>
      </c>
      <c r="E149" s="137" t="s">
        <v>115</v>
      </c>
      <c r="F149" s="47">
        <f>(3.9*36)+(14.09*8)</f>
        <v>253.12</v>
      </c>
      <c r="G149" s="161" t="s">
        <v>260</v>
      </c>
      <c r="H149" s="22"/>
      <c r="J149" s="139"/>
      <c r="M149" s="140"/>
      <c r="N149" s="140"/>
      <c r="O149" s="140"/>
      <c r="P149" s="140"/>
      <c r="Q149" s="141"/>
      <c r="R149" s="141"/>
      <c r="S149" s="54"/>
    </row>
    <row r="150" spans="1:19" s="55" customFormat="1" ht="17.100000000000001" customHeight="1">
      <c r="A150" s="228" t="s">
        <v>300</v>
      </c>
      <c r="B150" s="229"/>
      <c r="C150" s="229"/>
      <c r="D150" s="229"/>
      <c r="E150" s="229"/>
      <c r="F150" s="229"/>
      <c r="G150" s="229"/>
      <c r="H150" s="230"/>
      <c r="J150" s="139"/>
      <c r="M150" s="140"/>
      <c r="N150" s="140"/>
      <c r="O150" s="140"/>
      <c r="P150" s="140"/>
      <c r="Q150" s="141"/>
      <c r="R150" s="141"/>
      <c r="S150" s="54"/>
    </row>
    <row r="151" spans="1:19" s="55" customFormat="1" ht="17.100000000000001" customHeight="1">
      <c r="A151" s="76" t="s">
        <v>74</v>
      </c>
      <c r="B151" s="77" t="s">
        <v>0</v>
      </c>
      <c r="C151" s="76" t="s">
        <v>75</v>
      </c>
      <c r="D151" s="53" t="s">
        <v>76</v>
      </c>
      <c r="E151" s="52" t="s">
        <v>77</v>
      </c>
      <c r="F151" s="52" t="s">
        <v>12</v>
      </c>
      <c r="G151" s="52" t="s">
        <v>13</v>
      </c>
      <c r="H151" s="52" t="s">
        <v>14</v>
      </c>
      <c r="J151" s="139"/>
      <c r="M151" s="140"/>
      <c r="N151" s="140"/>
      <c r="O151" s="140"/>
      <c r="P151" s="140"/>
      <c r="Q151" s="141"/>
      <c r="R151" s="141"/>
      <c r="S151" s="54"/>
    </row>
    <row r="152" spans="1:19" s="55" customFormat="1" ht="17.100000000000001" customHeight="1">
      <c r="A152" s="22">
        <v>407710</v>
      </c>
      <c r="B152" s="142" t="s">
        <v>162</v>
      </c>
      <c r="C152" s="144" t="s">
        <v>164</v>
      </c>
      <c r="D152" s="22" t="s">
        <v>110</v>
      </c>
      <c r="E152" s="22">
        <v>6</v>
      </c>
      <c r="F152" s="47">
        <f t="shared" ref="F152" si="13">E152*G152</f>
        <v>84.539999999999992</v>
      </c>
      <c r="G152" s="56">
        <v>14.09</v>
      </c>
      <c r="H152" s="145"/>
      <c r="J152" s="139"/>
      <c r="M152" s="140"/>
      <c r="N152" s="140"/>
      <c r="O152" s="140"/>
      <c r="P152" s="140"/>
      <c r="Q152" s="141"/>
      <c r="R152" s="141"/>
      <c r="S152" s="54"/>
    </row>
    <row r="153" spans="1:19" s="55" customFormat="1" ht="17.100000000000001" customHeight="1">
      <c r="A153" s="7">
        <v>412564</v>
      </c>
      <c r="B153" s="142" t="s">
        <v>163</v>
      </c>
      <c r="C153" s="144" t="s">
        <v>164</v>
      </c>
      <c r="D153" s="22" t="s">
        <v>110</v>
      </c>
      <c r="E153" s="22">
        <v>12</v>
      </c>
      <c r="F153" s="47">
        <f t="shared" ref="F153" si="14">E153*G153</f>
        <v>169.07999999999998</v>
      </c>
      <c r="G153" s="56">
        <v>14.09</v>
      </c>
      <c r="H153" s="145"/>
      <c r="J153" s="139"/>
      <c r="M153" s="140"/>
      <c r="N153" s="140"/>
      <c r="O153" s="140"/>
      <c r="P153" s="140"/>
      <c r="Q153" s="141"/>
      <c r="R153" s="141"/>
      <c r="S153" s="54"/>
    </row>
    <row r="154" spans="1:19" s="55" customFormat="1" ht="17.100000000000001" customHeight="1">
      <c r="A154" s="228" t="s">
        <v>301</v>
      </c>
      <c r="B154" s="229"/>
      <c r="C154" s="229"/>
      <c r="D154" s="229"/>
      <c r="E154" s="229"/>
      <c r="F154" s="229"/>
      <c r="G154" s="229"/>
      <c r="H154" s="230"/>
      <c r="J154" s="139"/>
      <c r="M154" s="140"/>
      <c r="N154" s="140"/>
      <c r="O154" s="140"/>
      <c r="P154" s="140"/>
      <c r="Q154" s="141"/>
      <c r="R154" s="141"/>
      <c r="S154" s="54"/>
    </row>
    <row r="155" spans="1:19" s="55" customFormat="1" ht="17.100000000000001" customHeight="1">
      <c r="A155" s="76" t="s">
        <v>74</v>
      </c>
      <c r="B155" s="77" t="s">
        <v>0</v>
      </c>
      <c r="C155" s="76" t="s">
        <v>75</v>
      </c>
      <c r="D155" s="53" t="s">
        <v>76</v>
      </c>
      <c r="E155" s="52" t="s">
        <v>77</v>
      </c>
      <c r="F155" s="52" t="s">
        <v>12</v>
      </c>
      <c r="G155" s="52" t="s">
        <v>13</v>
      </c>
      <c r="H155" s="52" t="s">
        <v>14</v>
      </c>
      <c r="J155" s="139"/>
      <c r="M155" s="140"/>
      <c r="N155" s="140"/>
      <c r="O155" s="140"/>
      <c r="P155" s="140"/>
      <c r="Q155" s="141"/>
      <c r="R155" s="141"/>
      <c r="S155" s="54"/>
    </row>
    <row r="156" spans="1:19" s="55" customFormat="1" ht="17.100000000000001" customHeight="1">
      <c r="A156" s="218">
        <v>407696</v>
      </c>
      <c r="B156" s="219" t="s">
        <v>294</v>
      </c>
      <c r="C156" s="143" t="s">
        <v>290</v>
      </c>
      <c r="D156" s="22" t="s">
        <v>110</v>
      </c>
      <c r="E156" s="24">
        <v>8</v>
      </c>
      <c r="F156" s="46">
        <f>8*G156</f>
        <v>103.04</v>
      </c>
      <c r="G156" s="46">
        <v>12.88</v>
      </c>
      <c r="H156" s="22"/>
      <c r="J156" s="139"/>
      <c r="M156" s="140"/>
      <c r="N156" s="140"/>
      <c r="O156" s="140"/>
      <c r="P156" s="140"/>
      <c r="Q156" s="141"/>
      <c r="R156" s="141"/>
      <c r="S156" s="54"/>
    </row>
    <row r="157" spans="1:19" s="55" customFormat="1" ht="17.100000000000001" customHeight="1">
      <c r="A157" s="220">
        <v>412616</v>
      </c>
      <c r="B157" s="219" t="s">
        <v>295</v>
      </c>
      <c r="C157" s="143" t="s">
        <v>290</v>
      </c>
      <c r="D157" s="22" t="s">
        <v>110</v>
      </c>
      <c r="E157" s="24">
        <v>18</v>
      </c>
      <c r="F157" s="46">
        <f>18*G157</f>
        <v>231.84</v>
      </c>
      <c r="G157" s="46">
        <v>12.88</v>
      </c>
      <c r="H157" s="22"/>
      <c r="J157" s="139"/>
      <c r="M157" s="140"/>
      <c r="N157" s="140"/>
      <c r="O157" s="140"/>
      <c r="P157" s="140"/>
      <c r="Q157" s="141"/>
      <c r="R157" s="141"/>
      <c r="S157" s="54"/>
    </row>
    <row r="158" spans="1:19" s="55" customFormat="1" ht="17.100000000000001" customHeight="1">
      <c r="A158" s="220">
        <v>412617</v>
      </c>
      <c r="B158" s="219" t="s">
        <v>296</v>
      </c>
      <c r="C158" s="143" t="s">
        <v>161</v>
      </c>
      <c r="D158" s="22" t="s">
        <v>228</v>
      </c>
      <c r="E158" s="24" t="s">
        <v>291</v>
      </c>
      <c r="F158" s="46">
        <f>(36*3.9)+(12*12.88)</f>
        <v>294.96000000000004</v>
      </c>
      <c r="G158" s="46" t="s">
        <v>292</v>
      </c>
      <c r="H158" s="22"/>
      <c r="J158" s="139"/>
      <c r="M158" s="140"/>
      <c r="N158" s="140"/>
      <c r="O158" s="140"/>
      <c r="P158" s="140"/>
      <c r="Q158" s="141"/>
      <c r="R158" s="141"/>
      <c r="S158" s="54"/>
    </row>
    <row r="159" spans="1:19" s="55" customFormat="1" ht="17.100000000000001" customHeight="1">
      <c r="A159" s="228" t="s">
        <v>302</v>
      </c>
      <c r="B159" s="229"/>
      <c r="C159" s="229"/>
      <c r="D159" s="229"/>
      <c r="E159" s="229"/>
      <c r="F159" s="229"/>
      <c r="G159" s="229"/>
      <c r="H159" s="230"/>
      <c r="J159" s="139"/>
      <c r="M159" s="140"/>
      <c r="N159" s="140"/>
      <c r="O159" s="140"/>
      <c r="P159" s="140"/>
      <c r="Q159" s="141"/>
      <c r="R159" s="141"/>
      <c r="S159" s="54"/>
    </row>
    <row r="160" spans="1:19" s="55" customFormat="1" ht="17.100000000000001" customHeight="1">
      <c r="A160" s="76" t="s">
        <v>74</v>
      </c>
      <c r="B160" s="77" t="s">
        <v>0</v>
      </c>
      <c r="C160" s="76" t="s">
        <v>75</v>
      </c>
      <c r="D160" s="53" t="s">
        <v>76</v>
      </c>
      <c r="E160" s="52" t="s">
        <v>77</v>
      </c>
      <c r="F160" s="52" t="s">
        <v>12</v>
      </c>
      <c r="G160" s="52" t="s">
        <v>13</v>
      </c>
      <c r="H160" s="52" t="s">
        <v>14</v>
      </c>
      <c r="J160" s="139"/>
      <c r="M160" s="140"/>
      <c r="N160" s="140"/>
      <c r="O160" s="140"/>
      <c r="P160" s="140"/>
      <c r="Q160" s="141"/>
      <c r="R160" s="141"/>
      <c r="S160" s="54"/>
    </row>
    <row r="161" spans="1:19" s="55" customFormat="1" ht="17.100000000000001" customHeight="1">
      <c r="A161" s="124">
        <v>411326</v>
      </c>
      <c r="B161" s="142" t="s">
        <v>165</v>
      </c>
      <c r="C161" s="143" t="s">
        <v>167</v>
      </c>
      <c r="D161" s="22" t="s">
        <v>4</v>
      </c>
      <c r="E161" s="22">
        <v>12</v>
      </c>
      <c r="F161" s="47">
        <f t="shared" ref="F161:F164" si="15">E161*G161</f>
        <v>46.8</v>
      </c>
      <c r="G161" s="56">
        <v>3.9</v>
      </c>
      <c r="H161" s="22"/>
      <c r="J161" s="139"/>
      <c r="M161" s="140"/>
      <c r="N161" s="140"/>
      <c r="O161" s="140"/>
      <c r="P161" s="140"/>
      <c r="Q161" s="141"/>
      <c r="R161" s="141"/>
      <c r="S161" s="54"/>
    </row>
    <row r="162" spans="1:19" s="55" customFormat="1" ht="17.100000000000001" customHeight="1">
      <c r="A162" s="124">
        <v>411358</v>
      </c>
      <c r="B162" s="142" t="s">
        <v>184</v>
      </c>
      <c r="C162" s="143" t="s">
        <v>168</v>
      </c>
      <c r="D162" s="22" t="s">
        <v>4</v>
      </c>
      <c r="E162" s="22">
        <v>12</v>
      </c>
      <c r="F162" s="47">
        <f t="shared" si="15"/>
        <v>46.8</v>
      </c>
      <c r="G162" s="56">
        <v>3.9</v>
      </c>
      <c r="H162" s="22"/>
      <c r="J162" s="139"/>
      <c r="M162" s="140"/>
      <c r="N162" s="140"/>
      <c r="O162" s="140"/>
      <c r="P162" s="140"/>
      <c r="Q162" s="141"/>
      <c r="R162" s="141"/>
      <c r="S162" s="54"/>
    </row>
    <row r="163" spans="1:19" s="55" customFormat="1" ht="17.100000000000001" customHeight="1">
      <c r="A163" s="124">
        <v>411359</v>
      </c>
      <c r="B163" s="142" t="s">
        <v>166</v>
      </c>
      <c r="C163" s="143" t="s">
        <v>169</v>
      </c>
      <c r="D163" s="22" t="s">
        <v>4</v>
      </c>
      <c r="E163" s="22">
        <v>12</v>
      </c>
      <c r="F163" s="47">
        <f t="shared" si="15"/>
        <v>46.8</v>
      </c>
      <c r="G163" s="56">
        <v>3.9</v>
      </c>
      <c r="H163" s="22"/>
      <c r="J163" s="139"/>
      <c r="M163" s="140"/>
      <c r="N163" s="140"/>
      <c r="O163" s="140"/>
      <c r="P163" s="140"/>
      <c r="Q163" s="141"/>
      <c r="R163" s="141"/>
      <c r="S163" s="54"/>
    </row>
    <row r="164" spans="1:19" s="55" customFormat="1" ht="17.100000000000001" customHeight="1">
      <c r="A164" s="7">
        <v>407712</v>
      </c>
      <c r="B164" s="10" t="s">
        <v>185</v>
      </c>
      <c r="C164" s="143" t="s">
        <v>170</v>
      </c>
      <c r="D164" s="22" t="s">
        <v>110</v>
      </c>
      <c r="E164" s="22">
        <v>6</v>
      </c>
      <c r="F164" s="47">
        <f t="shared" si="15"/>
        <v>84.539999999999992</v>
      </c>
      <c r="G164" s="56">
        <v>14.09</v>
      </c>
      <c r="H164" s="22"/>
      <c r="J164" s="139"/>
      <c r="M164" s="140"/>
      <c r="N164" s="140"/>
      <c r="O164" s="140"/>
      <c r="P164" s="140"/>
      <c r="Q164" s="141"/>
      <c r="R164" s="141"/>
      <c r="S164" s="54"/>
    </row>
    <row r="165" spans="1:19" s="55" customFormat="1" ht="17.100000000000001" customHeight="1">
      <c r="A165" s="7">
        <v>412566</v>
      </c>
      <c r="B165" s="142" t="s">
        <v>186</v>
      </c>
      <c r="C165" s="143" t="s">
        <v>170</v>
      </c>
      <c r="D165" s="22" t="s">
        <v>110</v>
      </c>
      <c r="E165" s="22">
        <v>12</v>
      </c>
      <c r="F165" s="47">
        <f>E165*G165</f>
        <v>169.07999999999998</v>
      </c>
      <c r="G165" s="161">
        <v>14.09</v>
      </c>
      <c r="H165" s="22"/>
      <c r="J165" s="139"/>
      <c r="M165" s="140"/>
      <c r="N165" s="140"/>
      <c r="O165" s="140"/>
      <c r="P165" s="140"/>
      <c r="Q165" s="141"/>
      <c r="R165" s="141"/>
      <c r="S165" s="54"/>
    </row>
    <row r="166" spans="1:19" s="55" customFormat="1" ht="17.100000000000001" customHeight="1">
      <c r="A166" s="7">
        <v>412946</v>
      </c>
      <c r="B166" s="142" t="s">
        <v>172</v>
      </c>
      <c r="C166" s="143" t="s">
        <v>161</v>
      </c>
      <c r="D166" s="22" t="s">
        <v>4</v>
      </c>
      <c r="E166" s="4">
        <v>72</v>
      </c>
      <c r="F166" s="80">
        <f t="shared" ref="F166" si="16">E166*G166</f>
        <v>280.8</v>
      </c>
      <c r="G166" s="74">
        <v>3.9</v>
      </c>
      <c r="H166" s="22"/>
      <c r="J166" s="139"/>
      <c r="M166" s="140"/>
      <c r="N166" s="140"/>
      <c r="O166" s="140"/>
      <c r="P166" s="140"/>
      <c r="Q166" s="141"/>
      <c r="R166" s="141"/>
      <c r="S166" s="54"/>
    </row>
    <row r="167" spans="1:19" s="55" customFormat="1" ht="17.100000000000001" customHeight="1">
      <c r="A167" s="7">
        <v>412528</v>
      </c>
      <c r="B167" s="142" t="s">
        <v>171</v>
      </c>
      <c r="C167" s="143" t="s">
        <v>161</v>
      </c>
      <c r="D167" s="22" t="s">
        <v>150</v>
      </c>
      <c r="E167" s="130" t="s">
        <v>115</v>
      </c>
      <c r="F167" s="158">
        <f>(36*3.9)+(8*14.09)</f>
        <v>253.12</v>
      </c>
      <c r="G167" s="158" t="s">
        <v>260</v>
      </c>
      <c r="H167" s="22"/>
      <c r="J167" s="139"/>
      <c r="M167" s="140"/>
      <c r="N167" s="140"/>
      <c r="O167" s="140"/>
      <c r="P167" s="140"/>
      <c r="Q167" s="141"/>
      <c r="R167" s="141"/>
      <c r="S167" s="54"/>
    </row>
    <row r="168" spans="1:19" s="55" customFormat="1" ht="17.100000000000001" customHeight="1">
      <c r="A168" s="228" t="s">
        <v>303</v>
      </c>
      <c r="B168" s="229"/>
      <c r="C168" s="229"/>
      <c r="D168" s="229"/>
      <c r="E168" s="229"/>
      <c r="F168" s="229"/>
      <c r="G168" s="229"/>
      <c r="H168" s="230"/>
      <c r="J168" s="139"/>
      <c r="M168" s="140"/>
      <c r="N168" s="140"/>
      <c r="O168" s="140"/>
      <c r="P168" s="140"/>
      <c r="Q168" s="141"/>
      <c r="R168" s="141"/>
      <c r="S168" s="54"/>
    </row>
    <row r="169" spans="1:19" ht="20.100000000000001" customHeight="1">
      <c r="A169" s="76" t="s">
        <v>74</v>
      </c>
      <c r="B169" s="77" t="s">
        <v>0</v>
      </c>
      <c r="C169" s="76" t="s">
        <v>75</v>
      </c>
      <c r="D169" s="53" t="s">
        <v>76</v>
      </c>
      <c r="E169" s="52" t="s">
        <v>77</v>
      </c>
      <c r="F169" s="52" t="s">
        <v>12</v>
      </c>
      <c r="G169" s="52" t="s">
        <v>13</v>
      </c>
      <c r="H169" s="52" t="s">
        <v>14</v>
      </c>
      <c r="I169" s="68"/>
    </row>
    <row r="170" spans="1:19" ht="20.100000000000001" customHeight="1">
      <c r="A170" s="22">
        <v>411460</v>
      </c>
      <c r="B170" s="172" t="s">
        <v>194</v>
      </c>
      <c r="C170" s="176" t="s">
        <v>211</v>
      </c>
      <c r="D170" s="22" t="s">
        <v>4</v>
      </c>
      <c r="E170" s="22">
        <v>12</v>
      </c>
      <c r="F170" s="177">
        <f>G170*E170</f>
        <v>46.8</v>
      </c>
      <c r="G170" s="56">
        <v>3.9</v>
      </c>
      <c r="H170" s="22"/>
      <c r="I170" s="68"/>
    </row>
    <row r="171" spans="1:19" ht="20.100000000000001" customHeight="1">
      <c r="A171" s="22">
        <v>411468</v>
      </c>
      <c r="B171" s="172" t="s">
        <v>195</v>
      </c>
      <c r="C171" s="176" t="s">
        <v>212</v>
      </c>
      <c r="D171" s="22" t="s">
        <v>4</v>
      </c>
      <c r="E171" s="22">
        <v>12</v>
      </c>
      <c r="F171" s="177">
        <f t="shared" ref="F171:F175" si="17">G171*E171</f>
        <v>46.8</v>
      </c>
      <c r="G171" s="56">
        <v>3.9</v>
      </c>
      <c r="H171" s="22"/>
      <c r="I171" s="68"/>
    </row>
    <row r="172" spans="1:19" ht="20.100000000000001" customHeight="1">
      <c r="A172" s="22">
        <v>411466</v>
      </c>
      <c r="B172" s="172" t="s">
        <v>231</v>
      </c>
      <c r="C172" s="176" t="s">
        <v>213</v>
      </c>
      <c r="D172" s="22" t="s">
        <v>4</v>
      </c>
      <c r="E172" s="22">
        <v>12</v>
      </c>
      <c r="F172" s="177">
        <f t="shared" si="17"/>
        <v>46.8</v>
      </c>
      <c r="G172" s="56">
        <v>3.9</v>
      </c>
      <c r="H172" s="22"/>
      <c r="I172" s="68"/>
    </row>
    <row r="173" spans="1:19" ht="20.100000000000001" customHeight="1">
      <c r="A173" s="22">
        <v>411461</v>
      </c>
      <c r="B173" s="172" t="s">
        <v>196</v>
      </c>
      <c r="C173" s="176" t="s">
        <v>214</v>
      </c>
      <c r="D173" s="22" t="s">
        <v>4</v>
      </c>
      <c r="E173" s="22">
        <v>12</v>
      </c>
      <c r="F173" s="177">
        <f t="shared" si="17"/>
        <v>46.8</v>
      </c>
      <c r="G173" s="56">
        <v>3.9</v>
      </c>
      <c r="H173" s="22"/>
      <c r="I173" s="68"/>
    </row>
    <row r="174" spans="1:19" ht="20.100000000000001" customHeight="1">
      <c r="A174" s="22">
        <v>411467</v>
      </c>
      <c r="B174" s="172" t="s">
        <v>197</v>
      </c>
      <c r="C174" s="176" t="s">
        <v>215</v>
      </c>
      <c r="D174" s="22" t="s">
        <v>4</v>
      </c>
      <c r="E174" s="22">
        <v>12</v>
      </c>
      <c r="F174" s="177">
        <f t="shared" si="17"/>
        <v>46.8</v>
      </c>
      <c r="G174" s="56">
        <v>3.9</v>
      </c>
      <c r="H174" s="22"/>
      <c r="I174" s="68"/>
    </row>
    <row r="175" spans="1:19" ht="20.100000000000001" customHeight="1">
      <c r="A175" s="22">
        <v>411464</v>
      </c>
      <c r="B175" s="172" t="s">
        <v>198</v>
      </c>
      <c r="C175" s="176" t="s">
        <v>216</v>
      </c>
      <c r="D175" s="22" t="s">
        <v>4</v>
      </c>
      <c r="E175" s="65">
        <v>12</v>
      </c>
      <c r="F175" s="178">
        <f t="shared" si="17"/>
        <v>46.8</v>
      </c>
      <c r="G175" s="56">
        <v>3.9</v>
      </c>
      <c r="H175" s="22"/>
      <c r="I175" s="68"/>
    </row>
    <row r="176" spans="1:19" ht="26.4">
      <c r="A176" s="22">
        <v>411780</v>
      </c>
      <c r="B176" s="191" t="s">
        <v>232</v>
      </c>
      <c r="C176" s="179" t="s">
        <v>217</v>
      </c>
      <c r="D176" s="66" t="s">
        <v>19</v>
      </c>
      <c r="E176" s="65">
        <v>12</v>
      </c>
      <c r="F176" s="178">
        <f>G176*E176</f>
        <v>171.24</v>
      </c>
      <c r="G176" s="161">
        <v>14.27</v>
      </c>
      <c r="H176" s="22"/>
      <c r="I176" s="68"/>
    </row>
    <row r="177" spans="1:9" ht="26.4">
      <c r="A177" s="22">
        <v>411781</v>
      </c>
      <c r="B177" s="191" t="s">
        <v>233</v>
      </c>
      <c r="C177" s="179" t="s">
        <v>218</v>
      </c>
      <c r="D177" s="66" t="s">
        <v>19</v>
      </c>
      <c r="E177" s="65">
        <v>12</v>
      </c>
      <c r="F177" s="178">
        <f>G177*E177</f>
        <v>171.24</v>
      </c>
      <c r="G177" s="162">
        <v>14.27</v>
      </c>
      <c r="H177" s="22"/>
      <c r="I177" s="68"/>
    </row>
    <row r="178" spans="1:9" ht="20.100000000000001" customHeight="1">
      <c r="A178" s="21">
        <v>407654</v>
      </c>
      <c r="B178" s="172" t="s">
        <v>199</v>
      </c>
      <c r="C178" s="179" t="s">
        <v>219</v>
      </c>
      <c r="D178" s="78" t="s">
        <v>2</v>
      </c>
      <c r="E178" s="71">
        <v>8</v>
      </c>
      <c r="F178" s="178">
        <f>G178*E178</f>
        <v>59.92</v>
      </c>
      <c r="G178" s="47">
        <v>7.49</v>
      </c>
      <c r="H178" s="22"/>
      <c r="I178" s="68"/>
    </row>
    <row r="179" spans="1:9" ht="20.100000000000001" customHeight="1">
      <c r="A179" s="21">
        <v>407655</v>
      </c>
      <c r="B179" s="172" t="s">
        <v>200</v>
      </c>
      <c r="C179" s="179" t="s">
        <v>220</v>
      </c>
      <c r="D179" s="22" t="s">
        <v>2</v>
      </c>
      <c r="E179" s="71">
        <v>8</v>
      </c>
      <c r="F179" s="178">
        <f t="shared" ref="F179:F180" si="18">G179*E179</f>
        <v>59.92</v>
      </c>
      <c r="G179" s="47">
        <v>7.49</v>
      </c>
      <c r="H179" s="22"/>
      <c r="I179" s="68"/>
    </row>
    <row r="180" spans="1:9" ht="20.100000000000001" customHeight="1">
      <c r="A180" s="21">
        <v>407653</v>
      </c>
      <c r="B180" s="172" t="s">
        <v>201</v>
      </c>
      <c r="C180" s="180" t="s">
        <v>221</v>
      </c>
      <c r="D180" s="22" t="s">
        <v>2</v>
      </c>
      <c r="E180" s="71">
        <v>8</v>
      </c>
      <c r="F180" s="178">
        <f t="shared" si="18"/>
        <v>59.92</v>
      </c>
      <c r="G180" s="47">
        <v>7.49</v>
      </c>
      <c r="H180" s="22"/>
      <c r="I180" s="68"/>
    </row>
    <row r="181" spans="1:9" ht="20.100000000000001" customHeight="1">
      <c r="A181" s="21">
        <v>407758</v>
      </c>
      <c r="B181" s="173" t="s">
        <v>202</v>
      </c>
      <c r="C181" s="180" t="s">
        <v>222</v>
      </c>
      <c r="D181" s="13" t="s">
        <v>1</v>
      </c>
      <c r="E181" s="181">
        <v>6</v>
      </c>
      <c r="F181" s="178">
        <f t="shared" ref="F181:F188" si="19">G181*E181</f>
        <v>80.22</v>
      </c>
      <c r="G181" s="129">
        <v>13.37</v>
      </c>
      <c r="H181" s="22"/>
      <c r="I181" s="68"/>
    </row>
    <row r="182" spans="1:9" ht="20.100000000000001" customHeight="1">
      <c r="A182" s="21">
        <v>407759</v>
      </c>
      <c r="B182" s="173" t="s">
        <v>203</v>
      </c>
      <c r="C182" s="180" t="s">
        <v>223</v>
      </c>
      <c r="D182" s="13" t="s">
        <v>1</v>
      </c>
      <c r="E182" s="181">
        <v>6</v>
      </c>
      <c r="F182" s="178">
        <f t="shared" si="19"/>
        <v>80.22</v>
      </c>
      <c r="G182" s="129">
        <v>13.37</v>
      </c>
      <c r="H182" s="22"/>
      <c r="I182" s="68"/>
    </row>
    <row r="183" spans="1:9" ht="20.100000000000001" customHeight="1">
      <c r="A183" s="21">
        <v>407713</v>
      </c>
      <c r="B183" s="172" t="s">
        <v>204</v>
      </c>
      <c r="C183" s="180" t="s">
        <v>224</v>
      </c>
      <c r="D183" s="22" t="s">
        <v>110</v>
      </c>
      <c r="E183" s="65">
        <v>6</v>
      </c>
      <c r="F183" s="178">
        <f t="shared" si="19"/>
        <v>84.539999999999992</v>
      </c>
      <c r="G183" s="56">
        <v>14.09</v>
      </c>
      <c r="H183" s="22"/>
      <c r="I183" s="68"/>
    </row>
    <row r="184" spans="1:9" ht="20.100000000000001" customHeight="1">
      <c r="A184" s="21">
        <v>407598</v>
      </c>
      <c r="B184" s="172" t="s">
        <v>230</v>
      </c>
      <c r="C184" s="180" t="s">
        <v>225</v>
      </c>
      <c r="D184" s="22" t="s">
        <v>4</v>
      </c>
      <c r="E184" s="65">
        <v>10</v>
      </c>
      <c r="F184" s="178">
        <f t="shared" si="19"/>
        <v>67.8</v>
      </c>
      <c r="G184" s="56">
        <v>6.78</v>
      </c>
      <c r="H184" s="22"/>
      <c r="I184" s="68"/>
    </row>
    <row r="185" spans="1:9" ht="20.100000000000001" customHeight="1">
      <c r="A185" s="21">
        <v>407698</v>
      </c>
      <c r="B185" s="174" t="s">
        <v>205</v>
      </c>
      <c r="C185" s="182" t="s">
        <v>225</v>
      </c>
      <c r="D185" s="22" t="s">
        <v>4</v>
      </c>
      <c r="E185" s="21">
        <v>10</v>
      </c>
      <c r="F185" s="178">
        <f t="shared" si="19"/>
        <v>67.8</v>
      </c>
      <c r="G185" s="56">
        <v>6.78</v>
      </c>
      <c r="H185" s="22"/>
      <c r="I185" s="68"/>
    </row>
    <row r="186" spans="1:9" ht="20.100000000000001" customHeight="1">
      <c r="A186" s="21">
        <v>407699</v>
      </c>
      <c r="B186" s="173" t="s">
        <v>206</v>
      </c>
      <c r="C186" s="182" t="s">
        <v>229</v>
      </c>
      <c r="D186" s="21" t="s">
        <v>110</v>
      </c>
      <c r="E186" s="21">
        <v>4</v>
      </c>
      <c r="F186" s="178">
        <f t="shared" si="19"/>
        <v>107.52</v>
      </c>
      <c r="G186" s="56">
        <v>26.88</v>
      </c>
      <c r="H186" s="22"/>
      <c r="I186" s="68"/>
    </row>
    <row r="187" spans="1:9" ht="20.100000000000001" customHeight="1">
      <c r="A187" s="21">
        <v>412567</v>
      </c>
      <c r="B187" s="173" t="s">
        <v>207</v>
      </c>
      <c r="C187" s="182" t="s">
        <v>161</v>
      </c>
      <c r="D187" s="22" t="s">
        <v>110</v>
      </c>
      <c r="E187" s="65">
        <v>12</v>
      </c>
      <c r="F187" s="178">
        <f t="shared" si="19"/>
        <v>169.07999999999998</v>
      </c>
      <c r="G187" s="56">
        <v>14.09</v>
      </c>
      <c r="H187" s="22"/>
      <c r="I187" s="68"/>
    </row>
    <row r="188" spans="1:9" ht="20.100000000000001" customHeight="1">
      <c r="A188" s="21">
        <v>412941</v>
      </c>
      <c r="B188" s="173" t="s">
        <v>208</v>
      </c>
      <c r="C188" s="182" t="s">
        <v>161</v>
      </c>
      <c r="D188" s="22" t="s">
        <v>4</v>
      </c>
      <c r="E188" s="4">
        <v>72</v>
      </c>
      <c r="F188" s="183">
        <f t="shared" si="19"/>
        <v>280.8</v>
      </c>
      <c r="G188" s="56">
        <v>3.9</v>
      </c>
      <c r="H188" s="22"/>
      <c r="I188" s="68"/>
    </row>
    <row r="189" spans="1:9" ht="50.4">
      <c r="A189" s="21">
        <v>412529</v>
      </c>
      <c r="B189" s="175" t="s">
        <v>209</v>
      </c>
      <c r="C189" s="182" t="s">
        <v>161</v>
      </c>
      <c r="D189" s="22" t="s">
        <v>226</v>
      </c>
      <c r="E189" s="4" t="s">
        <v>227</v>
      </c>
      <c r="F189" s="184">
        <f>(3.9*72)+(7.49*6)</f>
        <v>325.74</v>
      </c>
      <c r="G189" s="161" t="s">
        <v>261</v>
      </c>
      <c r="H189" s="22"/>
      <c r="I189" s="68"/>
    </row>
    <row r="190" spans="1:9" ht="38.4">
      <c r="A190" s="21">
        <v>412948</v>
      </c>
      <c r="B190" s="175" t="s">
        <v>210</v>
      </c>
      <c r="C190" s="182" t="s">
        <v>161</v>
      </c>
      <c r="D190" s="22" t="s">
        <v>4</v>
      </c>
      <c r="E190" s="4">
        <v>108</v>
      </c>
      <c r="F190" s="183">
        <f>G190*E190</f>
        <v>421.2</v>
      </c>
      <c r="G190" s="56">
        <v>3.9</v>
      </c>
      <c r="H190" s="22"/>
      <c r="I190" s="68"/>
    </row>
    <row r="191" spans="1:9" ht="18">
      <c r="A191" s="252" t="s">
        <v>280</v>
      </c>
      <c r="B191" s="253"/>
      <c r="C191" s="253"/>
      <c r="D191" s="253"/>
      <c r="E191" s="253"/>
      <c r="F191" s="253"/>
      <c r="G191" s="253"/>
      <c r="H191" s="254"/>
      <c r="I191" s="68"/>
    </row>
    <row r="192" spans="1:9">
      <c r="A192" s="52" t="s">
        <v>281</v>
      </c>
      <c r="B192" s="215" t="s">
        <v>0</v>
      </c>
      <c r="C192" s="52" t="s">
        <v>282</v>
      </c>
      <c r="D192" s="255" t="s">
        <v>283</v>
      </c>
      <c r="E192" s="256"/>
      <c r="F192" s="257"/>
      <c r="G192" s="52" t="s">
        <v>13</v>
      </c>
      <c r="H192" s="52" t="s">
        <v>284</v>
      </c>
      <c r="I192" s="68"/>
    </row>
    <row r="193" spans="1:9">
      <c r="A193" s="216">
        <v>330068</v>
      </c>
      <c r="B193" s="217" t="s">
        <v>285</v>
      </c>
      <c r="C193" s="258" t="s">
        <v>18</v>
      </c>
      <c r="D193" s="259" t="s">
        <v>286</v>
      </c>
      <c r="E193" s="259"/>
      <c r="F193" s="259"/>
      <c r="G193" s="258" t="s">
        <v>18</v>
      </c>
      <c r="H193" s="22"/>
      <c r="I193" s="68"/>
    </row>
    <row r="194" spans="1:9">
      <c r="A194" s="216">
        <v>330069</v>
      </c>
      <c r="B194" s="138" t="s">
        <v>287</v>
      </c>
      <c r="C194" s="258"/>
      <c r="D194" s="260" t="s">
        <v>288</v>
      </c>
      <c r="E194" s="261"/>
      <c r="F194" s="262"/>
      <c r="G194" s="258"/>
      <c r="H194" s="25"/>
      <c r="I194" s="68"/>
    </row>
    <row r="195" spans="1:9">
      <c r="A195" s="263" t="s">
        <v>289</v>
      </c>
      <c r="B195" s="264"/>
      <c r="C195" s="263"/>
      <c r="D195" s="263"/>
      <c r="E195" s="263"/>
      <c r="F195" s="263"/>
      <c r="G195" s="263"/>
      <c r="H195" s="263"/>
      <c r="I195" s="68"/>
    </row>
    <row r="196" spans="1:9" ht="20.100000000000001" customHeight="1">
      <c r="A196" s="234" t="s">
        <v>31</v>
      </c>
      <c r="B196" s="234"/>
      <c r="C196" s="234"/>
      <c r="D196" s="234"/>
      <c r="E196" s="234"/>
      <c r="F196" s="234"/>
      <c r="G196" s="234"/>
      <c r="H196" s="234"/>
      <c r="I196" s="33"/>
    </row>
    <row r="197" spans="1:9">
      <c r="I197" s="33"/>
    </row>
    <row r="198" spans="1:9">
      <c r="I198" s="42"/>
    </row>
    <row r="199" spans="1:9">
      <c r="I199" s="42"/>
    </row>
    <row r="200" spans="1:9">
      <c r="I200" s="42"/>
    </row>
    <row r="201" spans="1:9">
      <c r="I201" s="42"/>
    </row>
    <row r="202" spans="1:9">
      <c r="I202" s="42"/>
    </row>
    <row r="203" spans="1:9">
      <c r="I203" s="42"/>
    </row>
    <row r="204" spans="1:9">
      <c r="I204" s="28"/>
    </row>
    <row r="205" spans="1:9">
      <c r="I205" s="33"/>
    </row>
    <row r="206" spans="1:9">
      <c r="I206" s="42"/>
    </row>
    <row r="207" spans="1:9">
      <c r="I207" s="42"/>
    </row>
    <row r="208" spans="1:9">
      <c r="I208" s="42"/>
    </row>
    <row r="238" spans="1:9">
      <c r="A238" s="44" t="s">
        <v>5</v>
      </c>
      <c r="B238" s="43"/>
      <c r="C238" s="43"/>
      <c r="D238" s="246"/>
      <c r="E238" s="246"/>
      <c r="G238" s="44"/>
      <c r="H238" s="44"/>
      <c r="I238" s="44"/>
    </row>
    <row r="239" spans="1:9">
      <c r="A239" s="44" t="s">
        <v>6</v>
      </c>
      <c r="B239" s="43"/>
      <c r="C239" s="43"/>
      <c r="D239" s="43"/>
      <c r="E239" s="43"/>
      <c r="F239" s="45"/>
      <c r="G239" s="44"/>
      <c r="H239" s="44"/>
      <c r="I239" s="44"/>
    </row>
    <row r="240" spans="1:9">
      <c r="A240" s="44" t="s">
        <v>7</v>
      </c>
      <c r="B240" s="33"/>
      <c r="C240" s="33"/>
      <c r="D240" s="33"/>
      <c r="E240" s="33"/>
      <c r="F240" s="33"/>
      <c r="G240" s="42"/>
      <c r="H240" s="42"/>
      <c r="I240" s="42"/>
    </row>
  </sheetData>
  <mergeCells count="54">
    <mergeCell ref="A196:H196"/>
    <mergeCell ref="Q137:R137"/>
    <mergeCell ref="A74:H74"/>
    <mergeCell ref="A141:H141"/>
    <mergeCell ref="A132:H132"/>
    <mergeCell ref="A159:H159"/>
    <mergeCell ref="A150:H150"/>
    <mergeCell ref="A191:H191"/>
    <mergeCell ref="D192:F192"/>
    <mergeCell ref="C193:C194"/>
    <mergeCell ref="D193:F193"/>
    <mergeCell ref="G193:G194"/>
    <mergeCell ref="D194:F194"/>
    <mergeCell ref="A195:H195"/>
    <mergeCell ref="A154:H154"/>
    <mergeCell ref="A168:H168"/>
    <mergeCell ref="Y29:AA29"/>
    <mergeCell ref="Q47:R47"/>
    <mergeCell ref="T29:X29"/>
    <mergeCell ref="Q51:R51"/>
    <mergeCell ref="Q56:R56"/>
    <mergeCell ref="Q54:R55"/>
    <mergeCell ref="D9:H9"/>
    <mergeCell ref="Q5:R5"/>
    <mergeCell ref="Q6:R7"/>
    <mergeCell ref="D238:E238"/>
    <mergeCell ref="Q126:R126"/>
    <mergeCell ref="Q132:R132"/>
    <mergeCell ref="Q121:R121"/>
    <mergeCell ref="Q123:R123"/>
    <mergeCell ref="Q125:R125"/>
    <mergeCell ref="A14:H14"/>
    <mergeCell ref="L110:N110"/>
    <mergeCell ref="Q141:R141"/>
    <mergeCell ref="Q134:R134"/>
    <mergeCell ref="Q138:R138"/>
    <mergeCell ref="Q60:R62"/>
    <mergeCell ref="A63:H63"/>
    <mergeCell ref="B1:G1"/>
    <mergeCell ref="B2:G2"/>
    <mergeCell ref="A1:A3"/>
    <mergeCell ref="A119:H119"/>
    <mergeCell ref="A96:H96"/>
    <mergeCell ref="A40:H40"/>
    <mergeCell ref="A12:H12"/>
    <mergeCell ref="C4:C6"/>
    <mergeCell ref="C7:C9"/>
    <mergeCell ref="A51:H51"/>
    <mergeCell ref="D10:F10"/>
    <mergeCell ref="D4:H4"/>
    <mergeCell ref="D5:H5"/>
    <mergeCell ref="D6:H6"/>
    <mergeCell ref="D7:H7"/>
    <mergeCell ref="D8:H8"/>
  </mergeCells>
  <phoneticPr fontId="5" type="noConversion"/>
  <hyperlinks>
    <hyperlink ref="A196" r:id="rId1" display="wholesale@seattlechocolate.com  |  P: 800.334.3600  | F: 425.264.2811" xr:uid="{E0271009-E492-4DC4-BF66-67E448E40068}"/>
    <hyperlink ref="A12" r:id="rId2" display="wholesale@seattlechocolate.com  |  P: 800.334.3600  | F: 425.264.2811" xr:uid="{40DF17BA-5C2E-446E-BB51-44C8AB4723DA}"/>
  </hyperlinks>
  <printOptions horizontalCentered="1"/>
  <pageMargins left="0.25" right="0.25" top="0.5" bottom="0.5" header="0.3" footer="0.3"/>
  <pageSetup scale="59" fitToHeight="0" orientation="portrait" r:id="rId3"/>
  <rowBreaks count="3" manualBreakCount="3">
    <brk id="62" max="7" man="1"/>
    <brk id="118" max="7" man="1"/>
    <brk id="167" max="16383" man="1"/>
  </rowBreaks>
  <ignoredErrors>
    <ignoredError sqref="A117 A98:A115" numberStoredAsText="1"/>
    <ignoredError sqref="F43:F50 F56" evalError="1"/>
    <ignoredError sqref="F18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MVE WHL D-US PRICELIST</vt:lpstr>
      <vt:lpstr>'2026 MVE WHL D-US PRICELIST'!Print_Area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Ohnstad</dc:creator>
  <cp:lastModifiedBy>April Jordin</cp:lastModifiedBy>
  <cp:lastPrinted>2025-02-13T18:49:55Z</cp:lastPrinted>
  <dcterms:created xsi:type="dcterms:W3CDTF">2015-02-05T00:03:20Z</dcterms:created>
  <dcterms:modified xsi:type="dcterms:W3CDTF">2026-02-23T20:56:20Z</dcterms:modified>
</cp:coreProperties>
</file>