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Order Forms-Price Lists\2025\_July 2025 Price Increase\Wholesale\"/>
    </mc:Choice>
  </mc:AlternateContent>
  <xr:revisionPtr revIDLastSave="0" documentId="13_ncr:1_{498B0E69-919D-4633-9794-9677C03640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ce List" sheetId="1" r:id="rId1"/>
  </sheets>
  <definedNames>
    <definedName name="_xlnm.Print_Titles" localSheetId="0">'Price List'!$8:$8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2" i="1" l="1"/>
  <c r="G119" i="1"/>
  <c r="G116" i="1"/>
  <c r="G57" i="1" l="1"/>
  <c r="J162" i="1"/>
  <c r="J139" i="1"/>
  <c r="J127" i="1"/>
  <c r="J119" i="1"/>
  <c r="J116" i="1"/>
  <c r="J122" i="1" s="1"/>
  <c r="J57" i="1"/>
  <c r="J71" i="1"/>
  <c r="G71" i="1"/>
  <c r="G155" i="1" l="1"/>
  <c r="J95" i="1"/>
  <c r="G95" i="1"/>
  <c r="J153" i="1"/>
  <c r="J152" i="1"/>
  <c r="G153" i="1"/>
  <c r="G152" i="1"/>
  <c r="J150" i="1"/>
  <c r="J159" i="1"/>
  <c r="G159" i="1"/>
  <c r="J155" i="1"/>
  <c r="G125" i="1" l="1"/>
  <c r="G137" i="1"/>
  <c r="J80" i="1"/>
  <c r="G80" i="1"/>
  <c r="J79" i="1"/>
  <c r="G79" i="1"/>
  <c r="G120" i="1" l="1"/>
  <c r="J120" i="1"/>
  <c r="J121" i="1"/>
  <c r="G121" i="1"/>
  <c r="J97" i="1"/>
  <c r="G97" i="1"/>
  <c r="J58" i="1"/>
  <c r="G58" i="1"/>
  <c r="J19" i="1"/>
  <c r="G19" i="1"/>
  <c r="J99" i="1"/>
  <c r="J98" i="1"/>
  <c r="G99" i="1"/>
  <c r="G98" i="1"/>
  <c r="G27" i="1"/>
  <c r="J174" i="1"/>
  <c r="J173" i="1"/>
  <c r="J176" i="1"/>
  <c r="J92" i="1"/>
  <c r="J91" i="1"/>
  <c r="G92" i="1"/>
  <c r="G91" i="1"/>
  <c r="J27" i="1"/>
  <c r="J54" i="1"/>
  <c r="G54" i="1"/>
  <c r="G35" i="1"/>
  <c r="J172" i="1"/>
  <c r="J35" i="1" l="1"/>
  <c r="G38" i="1"/>
  <c r="J38" i="1"/>
  <c r="G39" i="1"/>
  <c r="J39" i="1"/>
  <c r="G40" i="1"/>
  <c r="J40" i="1"/>
  <c r="G41" i="1"/>
  <c r="J41" i="1"/>
  <c r="G42" i="1"/>
  <c r="J42" i="1"/>
  <c r="G43" i="1"/>
  <c r="J43" i="1"/>
  <c r="G44" i="1"/>
  <c r="J44" i="1"/>
  <c r="J171" i="1"/>
  <c r="J170" i="1"/>
  <c r="J169" i="1"/>
  <c r="J168" i="1"/>
  <c r="J166" i="1"/>
  <c r="J165" i="1"/>
  <c r="J164" i="1"/>
  <c r="J161" i="1"/>
  <c r="J160" i="1"/>
  <c r="J158" i="1"/>
  <c r="J157" i="1"/>
  <c r="J156" i="1"/>
  <c r="J149" i="1"/>
  <c r="J148" i="1"/>
  <c r="J147" i="1"/>
  <c r="J146" i="1"/>
  <c r="J145" i="1"/>
  <c r="J144" i="1"/>
  <c r="J143" i="1"/>
  <c r="J142" i="1"/>
  <c r="J141" i="1"/>
  <c r="J140" i="1"/>
  <c r="J138" i="1"/>
  <c r="J137" i="1"/>
  <c r="J136" i="1"/>
  <c r="J135" i="1"/>
  <c r="J134" i="1"/>
  <c r="J133" i="1"/>
  <c r="J132" i="1"/>
  <c r="J131" i="1"/>
  <c r="J130" i="1"/>
  <c r="J129" i="1"/>
  <c r="J128" i="1"/>
  <c r="J126" i="1"/>
  <c r="J125" i="1"/>
  <c r="J124" i="1"/>
  <c r="J118" i="1"/>
  <c r="J117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1" i="1"/>
  <c r="J100" i="1"/>
  <c r="J96" i="1"/>
  <c r="J94" i="1"/>
  <c r="J89" i="1"/>
  <c r="J88" i="1"/>
  <c r="J87" i="1"/>
  <c r="J86" i="1"/>
  <c r="J85" i="1"/>
  <c r="J84" i="1"/>
  <c r="J83" i="1"/>
  <c r="J82" i="1"/>
  <c r="J77" i="1"/>
  <c r="J76" i="1"/>
  <c r="J75" i="1"/>
  <c r="J74" i="1"/>
  <c r="J73" i="1"/>
  <c r="J70" i="1"/>
  <c r="J69" i="1"/>
  <c r="J68" i="1"/>
  <c r="J67" i="1"/>
  <c r="J66" i="1"/>
  <c r="J65" i="1"/>
  <c r="J64" i="1"/>
  <c r="J63" i="1"/>
  <c r="J62" i="1"/>
  <c r="J59" i="1"/>
  <c r="J56" i="1"/>
  <c r="J55" i="1"/>
  <c r="J53" i="1"/>
  <c r="J52" i="1"/>
  <c r="J51" i="1"/>
  <c r="J50" i="1"/>
  <c r="J49" i="1"/>
  <c r="J48" i="1"/>
  <c r="J46" i="1"/>
  <c r="J45" i="1"/>
  <c r="J36" i="1"/>
  <c r="J34" i="1"/>
  <c r="J33" i="1"/>
  <c r="J31" i="1"/>
  <c r="J30" i="1"/>
  <c r="J29" i="1"/>
  <c r="J28" i="1"/>
  <c r="J26" i="1"/>
  <c r="J25" i="1"/>
  <c r="J24" i="1"/>
  <c r="J23" i="1"/>
  <c r="J22" i="1"/>
  <c r="J21" i="1"/>
  <c r="J18" i="1"/>
  <c r="J17" i="1"/>
  <c r="J16" i="1"/>
  <c r="J15" i="1"/>
  <c r="J14" i="1"/>
  <c r="J13" i="1"/>
  <c r="J12" i="1"/>
  <c r="J11" i="1"/>
  <c r="J10" i="1"/>
  <c r="G112" i="1"/>
  <c r="G62" i="1"/>
  <c r="G55" i="1"/>
  <c r="J177" i="1" l="1"/>
  <c r="J60" i="1"/>
  <c r="G17" i="1"/>
  <c r="G145" i="1"/>
  <c r="J178" i="1" l="1"/>
  <c r="G149" i="1"/>
  <c r="G148" i="1"/>
  <c r="G147" i="1"/>
  <c r="G146" i="1"/>
  <c r="G144" i="1"/>
  <c r="G132" i="1" l="1"/>
  <c r="G128" i="1" l="1"/>
  <c r="G129" i="1"/>
  <c r="G130" i="1"/>
  <c r="G131" i="1"/>
  <c r="G133" i="1"/>
  <c r="G134" i="1"/>
  <c r="G135" i="1"/>
  <c r="G136" i="1"/>
  <c r="G138" i="1"/>
  <c r="G140" i="1"/>
  <c r="G141" i="1"/>
  <c r="G142" i="1"/>
  <c r="G143" i="1" l="1"/>
  <c r="G126" i="1"/>
  <c r="G124" i="1"/>
  <c r="G117" i="1" l="1"/>
  <c r="G59" i="1"/>
  <c r="G50" i="1"/>
  <c r="G166" i="1" l="1"/>
  <c r="G165" i="1"/>
  <c r="G164" i="1"/>
  <c r="G106" i="1"/>
  <c r="G36" i="1"/>
  <c r="G33" i="1"/>
  <c r="G34" i="1"/>
  <c r="G77" i="1" l="1"/>
  <c r="G161" i="1" l="1"/>
  <c r="G160" i="1"/>
  <c r="G158" i="1"/>
  <c r="G157" i="1"/>
  <c r="G156" i="1"/>
  <c r="G73" i="1"/>
  <c r="G74" i="1"/>
  <c r="G75" i="1"/>
  <c r="G76" i="1"/>
  <c r="G118" i="1" l="1"/>
  <c r="G115" i="1"/>
  <c r="G114" i="1"/>
  <c r="G113" i="1"/>
  <c r="G111" i="1"/>
  <c r="G110" i="1"/>
  <c r="G109" i="1"/>
  <c r="G108" i="1"/>
  <c r="G107" i="1"/>
  <c r="G105" i="1"/>
  <c r="G104" i="1"/>
  <c r="G103" i="1"/>
  <c r="G101" i="1"/>
  <c r="G94" i="1"/>
  <c r="G100" i="1"/>
  <c r="G96" i="1"/>
  <c r="G89" i="1"/>
  <c r="G88" i="1"/>
  <c r="G87" i="1"/>
  <c r="G86" i="1"/>
  <c r="G85" i="1"/>
  <c r="G84" i="1"/>
  <c r="G83" i="1"/>
  <c r="G82" i="1"/>
  <c r="G69" i="1"/>
  <c r="G68" i="1"/>
  <c r="G67" i="1"/>
  <c r="G66" i="1"/>
  <c r="G65" i="1"/>
  <c r="G64" i="1"/>
  <c r="G70" i="1"/>
  <c r="G49" i="1"/>
  <c r="G56" i="1"/>
  <c r="G53" i="1"/>
  <c r="G52" i="1"/>
  <c r="G51" i="1"/>
  <c r="G63" i="1"/>
  <c r="G48" i="1"/>
  <c r="G45" i="1"/>
  <c r="G21" i="1"/>
  <c r="G10" i="1"/>
  <c r="G46" i="1" l="1"/>
  <c r="G22" i="1"/>
  <c r="G23" i="1"/>
  <c r="G11" i="1"/>
  <c r="G13" i="1"/>
  <c r="G12" i="1"/>
  <c r="G24" i="1" l="1"/>
  <c r="G25" i="1" l="1"/>
  <c r="G14" i="1"/>
  <c r="G15" i="1" l="1"/>
  <c r="G26" i="1" l="1"/>
  <c r="G16" i="1" l="1"/>
  <c r="G18" i="1"/>
  <c r="G28" i="1" l="1"/>
  <c r="G29" i="1" l="1"/>
  <c r="G30" i="1" l="1"/>
  <c r="G31" i="1"/>
  <c r="J180" i="1"/>
  <c r="J179" i="1" l="1"/>
</calcChain>
</file>

<file path=xl/sharedStrings.xml><?xml version="1.0" encoding="utf-8"?>
<sst xmlns="http://schemas.openxmlformats.org/spreadsheetml/2006/main" count="621" uniqueCount="410">
  <si>
    <t>Item #</t>
  </si>
  <si>
    <t>Description</t>
  </si>
  <si>
    <t>Net Wt.</t>
  </si>
  <si>
    <t>UPC</t>
  </si>
  <si>
    <t>Case Pack</t>
  </si>
  <si>
    <t>Case Price</t>
  </si>
  <si>
    <t>DRESSINGS</t>
  </si>
  <si>
    <t>GF</t>
  </si>
  <si>
    <t>Lemon Honey Vinaigrette</t>
  </si>
  <si>
    <t>6 19360 09088 2</t>
  </si>
  <si>
    <t>Garlic &amp; Herb Vinaigrette</t>
  </si>
  <si>
    <t>6 19360 09075 2</t>
  </si>
  <si>
    <t>Cilantro Lime Ranch Dressing</t>
  </si>
  <si>
    <t>6 19360 09046 2</t>
  </si>
  <si>
    <t>Ginger, Miso &amp; Honey Dressing</t>
  </si>
  <si>
    <t>6 19360 09015 8</t>
  </si>
  <si>
    <t>Creamy Italian White Balsamic Dressing</t>
  </si>
  <si>
    <t>6 19360 09059 2</t>
  </si>
  <si>
    <t>Sweet Red Onion White Balsamic Dressing</t>
  </si>
  <si>
    <t>6 19360 09060 8</t>
  </si>
  <si>
    <t>MUSTARDS</t>
  </si>
  <si>
    <t>Pecan Honey Mustard</t>
  </si>
  <si>
    <t>6 19360 09081 3</t>
  </si>
  <si>
    <t>6 19360 09019 6</t>
  </si>
  <si>
    <t>6 19360 09048 6</t>
  </si>
  <si>
    <t>Smokey Onion Mustard</t>
  </si>
  <si>
    <t>6 19360 09011 0</t>
  </si>
  <si>
    <t>Sea Salt Pita Chips</t>
  </si>
  <si>
    <t>6 19360 09054 7</t>
  </si>
  <si>
    <t>SAUCES</t>
  </si>
  <si>
    <t>6 19360 09102 5</t>
  </si>
  <si>
    <t>Hot Pepper Peach Bourbon Sauce</t>
  </si>
  <si>
    <t>6 19360 09096 7</t>
  </si>
  <si>
    <t>6 19360 09078 3</t>
  </si>
  <si>
    <t>Tart Cherry, Apple &amp; Rosemary Glaze</t>
  </si>
  <si>
    <t>6 19360 09056 1</t>
  </si>
  <si>
    <t>GARNISHING SQUEEZES</t>
  </si>
  <si>
    <t>6 19360 00809 2</t>
  </si>
  <si>
    <t>6 19360 00810 8</t>
  </si>
  <si>
    <t>6 19360 00614 2</t>
  </si>
  <si>
    <t>6 19360 00613 5</t>
  </si>
  <si>
    <t>DIPS</t>
  </si>
  <si>
    <t>6 19360 09067 7</t>
  </si>
  <si>
    <t>JAMS</t>
  </si>
  <si>
    <t>6 19360 09093 6</t>
  </si>
  <si>
    <t>6 19360 09094 3</t>
  </si>
  <si>
    <t>Hot Pepper Berry Bacon Jam</t>
  </si>
  <si>
    <t>6 19360 09095 0</t>
  </si>
  <si>
    <t>Hot Pepper Bacon Jam</t>
  </si>
  <si>
    <t>6 19360 09085 1</t>
  </si>
  <si>
    <t>6 19360 09083 7</t>
  </si>
  <si>
    <t>Strawberry &amp; Fig Jam</t>
  </si>
  <si>
    <t>11 oz.</t>
  </si>
  <si>
    <t>6 19360 09045 5</t>
  </si>
  <si>
    <t>Mango Habanero Jam</t>
  </si>
  <si>
    <t>10.5 oz.</t>
  </si>
  <si>
    <t>6 19360 09042 4</t>
  </si>
  <si>
    <t>Terrapin Ridge Farms reserves the right to make modifications to product pricing, terms and availability.</t>
  </si>
  <si>
    <t>6 19360 09104 9</t>
  </si>
  <si>
    <t>6 19360 09101 8</t>
  </si>
  <si>
    <t>Blueberry Bourbon Pecan Jam</t>
  </si>
  <si>
    <r>
      <t>Cranberry Relish w/ Grand Marnier</t>
    </r>
    <r>
      <rPr>
        <sz val="8"/>
        <rFont val="Calibri"/>
        <family val="2"/>
      </rPr>
      <t>™</t>
    </r>
  </si>
  <si>
    <t># of Cases</t>
  </si>
  <si>
    <t>Bacon Tomato Ranch Dressing</t>
  </si>
  <si>
    <t>Tropical Tequila Sauce</t>
  </si>
  <si>
    <t>Sriracha Horseradish Garnishing Squeeze</t>
  </si>
  <si>
    <t>Hatch Chile Bacon Ranch Dip</t>
  </si>
  <si>
    <t>6 19360 09108 7</t>
  </si>
  <si>
    <t>Pesto Aioli Garnishing Squeeze</t>
  </si>
  <si>
    <t>Bacon Pepper Dip</t>
  </si>
  <si>
    <t>6 19360 09114 8</t>
  </si>
  <si>
    <t xml:space="preserve">6 19360 09112 4 </t>
  </si>
  <si>
    <t>6 19360 09111 7</t>
  </si>
  <si>
    <t>Sriracha Aioli Garnishing Squeeze</t>
  </si>
  <si>
    <t>6 19360 09115 5</t>
  </si>
  <si>
    <t>10.2 oz.</t>
  </si>
  <si>
    <t>Roasted Garlic Horseradish Dip</t>
  </si>
  <si>
    <t>Hoppin' Jalapeño Dip</t>
  </si>
  <si>
    <t>Hatch Chile Cream Cheese Dip</t>
  </si>
  <si>
    <t>Dill Pickle Mustard</t>
  </si>
  <si>
    <t>Apple Maple Bacon Jam</t>
  </si>
  <si>
    <t>6 19360 09121 6</t>
  </si>
  <si>
    <t>15 oz.</t>
  </si>
  <si>
    <t>6 19360 00811 5</t>
  </si>
  <si>
    <t>IF THE BOL IS SIGNED WITHOUT DAMAGES OR SHORTAGES NOTED, AS WE ARE UNABLE TO FILE A CLAIM WITH THE CARRIER.</t>
  </si>
  <si>
    <t xml:space="preserve">LTL:  IT IS VERY IMPORTANT TO INSPECT THE PALLET BEFORE YOU SIGN THE BOL.  WE CANNOT REIMBURSE YOU </t>
  </si>
  <si>
    <t>Raspberry Peach Chipotle Sauce</t>
  </si>
  <si>
    <t>6 19360 09122 3</t>
  </si>
  <si>
    <t>13.5 oz.</t>
  </si>
  <si>
    <t>6 19360 09123 0</t>
  </si>
  <si>
    <t>6 19360 00815 3</t>
  </si>
  <si>
    <t>6 19360 09124 7</t>
  </si>
  <si>
    <t>6 19360 09125 4</t>
  </si>
  <si>
    <t>6 19360 09126 1</t>
  </si>
  <si>
    <t>Garlic Kraut Mustard</t>
  </si>
  <si>
    <t>6 19360 09127 8</t>
  </si>
  <si>
    <t>Delivery Note: Due to product ingredients, some products are susceptible to freezing. Cold temperatures may delay shipments.</t>
  </si>
  <si>
    <t>8.5 oz.</t>
  </si>
  <si>
    <t>6 19360 09131 5</t>
  </si>
  <si>
    <t>6 19360 09135 3</t>
  </si>
  <si>
    <t>6 19360 09136 0</t>
  </si>
  <si>
    <t>6 19360 09141 4</t>
  </si>
  <si>
    <t>Apple Cider Maple Balsamic Vinaigrette</t>
  </si>
  <si>
    <t>6 19360 09145 2</t>
  </si>
  <si>
    <t>Apricot Ginger Teriyaki Glaze</t>
  </si>
  <si>
    <t>Raspberry Honey Mustard Pretzel Dip</t>
  </si>
  <si>
    <t>Everything Cracker</t>
  </si>
  <si>
    <t>Sea Salt Cracker</t>
  </si>
  <si>
    <t>10 oz.</t>
  </si>
  <si>
    <t>Hot Pepper Raspberry Preserves</t>
  </si>
  <si>
    <t>6 19360 00817 7</t>
  </si>
  <si>
    <t>6 19360 00814 6</t>
  </si>
  <si>
    <t>Pineapple Habanero Sauce</t>
  </si>
  <si>
    <t>6 19360 59085 6</t>
  </si>
  <si>
    <t>6 19360 59123 5</t>
  </si>
  <si>
    <t>5 oz.</t>
  </si>
  <si>
    <t>4.5 oz.</t>
  </si>
  <si>
    <t>12.9 oz.</t>
  </si>
  <si>
    <t>6 19360 00818 4</t>
  </si>
  <si>
    <t>6 19360 00820 7</t>
  </si>
  <si>
    <t>6 19360 09151 3</t>
  </si>
  <si>
    <t>Raspberry Wasabi Mustard</t>
  </si>
  <si>
    <t>6 19360 09153 7</t>
  </si>
  <si>
    <t>Onion Blossom Horseradish Dip</t>
  </si>
  <si>
    <t>Bacon Aioli Garnishing Squeeze</t>
  </si>
  <si>
    <t>6 19360 00813 9</t>
  </si>
  <si>
    <t>6 19360 09154 4</t>
  </si>
  <si>
    <t>6 19360 02000 1</t>
  </si>
  <si>
    <t>Item Total</t>
  </si>
  <si>
    <t>Smokey Maple Bacon Mustard</t>
  </si>
  <si>
    <t>Blackberry Chipotle Sauce</t>
  </si>
  <si>
    <t>6 19360 09159 9</t>
  </si>
  <si>
    <t>8.25 oz.</t>
  </si>
  <si>
    <t>6 19360 00821 4</t>
  </si>
  <si>
    <t>6 19360 00822 1</t>
  </si>
  <si>
    <t xml:space="preserve">Subtotal Page 1 </t>
  </si>
  <si>
    <t>13 oz.</t>
  </si>
  <si>
    <t>6 19360 81413 6</t>
  </si>
  <si>
    <t>6 19360 81113 5</t>
  </si>
  <si>
    <t>14 oz.</t>
  </si>
  <si>
    <t>6 19360 09160 5</t>
  </si>
  <si>
    <t>6 19360 59093 1</t>
  </si>
  <si>
    <t>6 19360 02001 8</t>
  </si>
  <si>
    <t>6 19360 02003 2</t>
  </si>
  <si>
    <t xml:space="preserve">Subtotal Page 2 </t>
  </si>
  <si>
    <t>12.5 oz.</t>
  </si>
  <si>
    <t>6 19360 81213 2</t>
  </si>
  <si>
    <t>6 19360 80313 0</t>
  </si>
  <si>
    <t>12.75 oz.</t>
  </si>
  <si>
    <t>Hot Habanero Bacon Jam</t>
  </si>
  <si>
    <t>6 19360 59094 8</t>
  </si>
  <si>
    <t>6 19360 59081 8</t>
  </si>
  <si>
    <t>Raspberry Chipotle Sauce</t>
  </si>
  <si>
    <t xml:space="preserve"> Fax orders to 727.442.4800  OR   Email orders to orders@terrapinridge.com</t>
  </si>
  <si>
    <t>6 19360 09118 6</t>
  </si>
  <si>
    <t>6 19360 81013 8</t>
  </si>
  <si>
    <t>ORDERING IS EASY:  1)  Call us toll free at 800.999.4052, email to orders@terrapinridge.com or Fax  727 442 4800.</t>
  </si>
  <si>
    <r>
      <rPr>
        <b/>
        <sz val="8"/>
        <rFont val="Arial"/>
        <family val="2"/>
      </rPr>
      <t>MARKETING SIGNAGE:</t>
    </r>
    <r>
      <rPr>
        <sz val="8"/>
        <rFont val="Arial"/>
        <family val="2"/>
      </rPr>
      <t xml:space="preserve"> 8.5 x 11 demo sign plus 10 shelf talkers $5.00. To order, request Shelf Talker with the corresponding item number.  </t>
    </r>
  </si>
  <si>
    <r>
      <t xml:space="preserve">DELIVERY: </t>
    </r>
    <r>
      <rPr>
        <sz val="8"/>
        <color theme="1"/>
        <rFont val="Arial"/>
        <family val="2"/>
      </rPr>
      <t xml:space="preserve">Most orders are shipped within 48 hours, </t>
    </r>
    <r>
      <rPr>
        <b/>
        <sz val="8"/>
        <color theme="1"/>
        <rFont val="Arial"/>
        <family val="2"/>
      </rPr>
      <t xml:space="preserve">FOB Urbana, Ohio 43078 </t>
    </r>
    <r>
      <rPr>
        <sz val="8"/>
        <color theme="1"/>
        <rFont val="Arial"/>
        <family val="2"/>
      </rPr>
      <t>via standard Fed Ex Ground Service.</t>
    </r>
    <r>
      <rPr>
        <b/>
        <sz val="8"/>
        <color theme="1"/>
        <rFont val="Arial"/>
        <family val="2"/>
      </rPr>
      <t xml:space="preserve"> </t>
    </r>
  </si>
  <si>
    <r>
      <t xml:space="preserve">TERMS: </t>
    </r>
    <r>
      <rPr>
        <sz val="8"/>
        <color theme="1"/>
        <rFont val="Arial"/>
        <family val="2"/>
      </rPr>
      <t>Credit Card only on first order.  Credit may be established with an approved credit application.  Minimum opening order for terms consideration is $300.</t>
    </r>
  </si>
  <si>
    <r>
      <t xml:space="preserve">RETURN POLICY/DAMAGES: </t>
    </r>
    <r>
      <rPr>
        <sz val="8"/>
        <color theme="1"/>
        <rFont val="Arial"/>
        <family val="2"/>
      </rPr>
      <t>All returned product shipments require prior approval which may be obtained through our Customer Service Department at 800.999.4052.</t>
    </r>
  </si>
  <si>
    <t xml:space="preserve">Any product returned with price stickers or store labels will be charged an additional 25%. </t>
  </si>
  <si>
    <t>Terrapin Ridge Farms                             Clearwater, FL  / FOB:  Urbana, OH                                 800.999.4052</t>
  </si>
  <si>
    <t>• Indicate Requested Items and Intended Use For Samples: ___________________________________________________________________________________________________________</t>
  </si>
  <si>
    <t>• Designated HRS &amp; Days for Deliveries ____________________________________________________________________________________________</t>
  </si>
  <si>
    <t>Wholesale Price</t>
  </si>
  <si>
    <t>6 19360 09173 5</t>
  </si>
  <si>
    <t>6 19360 85013 4</t>
  </si>
  <si>
    <t>6 19360 85113 1</t>
  </si>
  <si>
    <t>6 19360 06011 3</t>
  </si>
  <si>
    <t>6 19360 06012 0</t>
  </si>
  <si>
    <t>6 19360 06013 7</t>
  </si>
  <si>
    <t xml:space="preserve">Subtotal Page 3 </t>
  </si>
  <si>
    <r>
      <t xml:space="preserve">FREE SAMPLES: </t>
    </r>
    <r>
      <rPr>
        <sz val="8"/>
        <rFont val="Arial"/>
        <family val="2"/>
      </rPr>
      <t xml:space="preserve"> 3% sampling allowance for every order of six cases or more. Not available for shippers/gift sets. The allowance must be used for sampling.</t>
    </r>
  </si>
  <si>
    <t>GRILL &amp; WING SQUEEZES</t>
  </si>
  <si>
    <t>GARNISHING SQUEEZES (CONTINUED)</t>
  </si>
  <si>
    <t>SHIPPERS</t>
  </si>
  <si>
    <t>6 19360 85213 8</t>
  </si>
  <si>
    <t>14.5 oz.</t>
  </si>
  <si>
    <t xml:space="preserve">Orders not paid within terms will receive a 1.5% finance charge and promotional discounts will be removed.  Any returned check will incur a $30 late fee.  </t>
  </si>
  <si>
    <t xml:space="preserve">For FedEx parcel shipments, please let us know within 7 days if there is damage or shortages.  Upon notification we will reship or credit your account.  </t>
  </si>
  <si>
    <t>Jalapeño Aioli Garnishing Squeeze</t>
  </si>
  <si>
    <t>Amber Ale Pineapple Jalapeño Jam</t>
  </si>
  <si>
    <t>Jalapeño Hatch Chile Jam</t>
  </si>
  <si>
    <t>15.3 oz.</t>
  </si>
  <si>
    <t>16 oz.</t>
  </si>
  <si>
    <t>16.5 oz.</t>
  </si>
  <si>
    <t>6 19360 02005 6</t>
  </si>
  <si>
    <t>10.8 oz.</t>
  </si>
  <si>
    <t>10.7 oz.</t>
  </si>
  <si>
    <t>7.75 oz.</t>
  </si>
  <si>
    <t>8 oz.</t>
  </si>
  <si>
    <t>4 oz.</t>
  </si>
  <si>
    <t>42.5 oz.</t>
  </si>
  <si>
    <t>12 fl. oz.</t>
  </si>
  <si>
    <t>8 fl. oz.</t>
  </si>
  <si>
    <t>SNACKS</t>
  </si>
  <si>
    <t>Everyday Grab and Go - Bacon Pepper Dip</t>
  </si>
  <si>
    <t>GIFT SETS</t>
  </si>
  <si>
    <t>39.97 oz.</t>
  </si>
  <si>
    <t>6 19360 39045 6</t>
  </si>
  <si>
    <t>6 19360 00824 5</t>
  </si>
  <si>
    <t>6 19360 00825 2</t>
  </si>
  <si>
    <t>6 19360 09175 9</t>
  </si>
  <si>
    <t>6 19360 19173 2</t>
  </si>
  <si>
    <t xml:space="preserve">Customer Name: </t>
  </si>
  <si>
    <t xml:space="preserve">Contact: </t>
  </si>
  <si>
    <t xml:space="preserve">Phone: </t>
  </si>
  <si>
    <t xml:space="preserve">Email: </t>
  </si>
  <si>
    <t>32 oz.</t>
  </si>
  <si>
    <t>38.98 oz.</t>
  </si>
  <si>
    <t>41 oz.</t>
  </si>
  <si>
    <t>36 oz.</t>
  </si>
  <si>
    <t>44 oz.</t>
  </si>
  <si>
    <t>43 oz.</t>
  </si>
  <si>
    <t>6 19360 39124 8</t>
  </si>
  <si>
    <t>6 19360 39046 3</t>
  </si>
  <si>
    <t>6 19360 39015 9</t>
  </si>
  <si>
    <t>6 19360 39123 1</t>
  </si>
  <si>
    <t>6 19360 39102 6</t>
  </si>
  <si>
    <t>6 19360 03813 6</t>
  </si>
  <si>
    <t>6 19360 03803 7</t>
  </si>
  <si>
    <t>6 19360 39117 0</t>
  </si>
  <si>
    <t>6 19360 39093 7</t>
  </si>
  <si>
    <t>6 19360 39085 2</t>
  </si>
  <si>
    <t>DISPLAY FIXTURE</t>
  </si>
  <si>
    <t>6 19360 03012 3</t>
  </si>
  <si>
    <t>32 fl. oz.</t>
  </si>
  <si>
    <t>6 19360 39121 7</t>
  </si>
  <si>
    <t>34 oz.</t>
  </si>
  <si>
    <t xml:space="preserve">Order Total </t>
  </si>
  <si>
    <t xml:space="preserve">Display Fixture Discount (If Applicable) </t>
  </si>
  <si>
    <t xml:space="preserve">Order Total After Display Fixture Discount </t>
  </si>
  <si>
    <t>39.04 oz.</t>
  </si>
  <si>
    <t>6 19360 39115 6</t>
  </si>
  <si>
    <t>6 19360 39011 1</t>
  </si>
  <si>
    <t>6 19360 03820 4</t>
  </si>
  <si>
    <t>6 19360 39095 1</t>
  </si>
  <si>
    <t>6 19360 39042 5</t>
  </si>
  <si>
    <t>7.5 oz.</t>
  </si>
  <si>
    <t>42 oz.</t>
  </si>
  <si>
    <t>6 19360 39118 7</t>
  </si>
  <si>
    <t>Nashville Hot Spice Mustard</t>
  </si>
  <si>
    <t>6 19360 39096 8</t>
  </si>
  <si>
    <t>6 19360 39078 4</t>
  </si>
  <si>
    <t>6 19360 39160 6</t>
  </si>
  <si>
    <t>6 19360 39135 4</t>
  </si>
  <si>
    <t>6 19360 09116 2</t>
  </si>
  <si>
    <t>6 19360 00812 2</t>
  </si>
  <si>
    <t>6 19360 09117 9</t>
  </si>
  <si>
    <t>Raspberry Amaretto Jam</t>
  </si>
  <si>
    <t>Apple &amp; Horseradish Jam</t>
  </si>
  <si>
    <t>Champagne Garlic Honey Mustard</t>
  </si>
  <si>
    <t>Pineapple Habanero Dip</t>
  </si>
  <si>
    <t>Creamy Garlic Mustard</t>
  </si>
  <si>
    <t>Buffalo Ranch Garnishing Squeeze</t>
  </si>
  <si>
    <t>Chile Lime Aioli Garnishing Squeeze</t>
  </si>
  <si>
    <t>Coconut Curry Aioli Garnishing Squeeze</t>
  </si>
  <si>
    <t>Everything Aioli Garnishing Squeeze</t>
  </si>
  <si>
    <t>Hot Wasabi Garnishing Squeeze</t>
  </si>
  <si>
    <t>Spicy Chipotle Garnishing Squeeze</t>
  </si>
  <si>
    <t>Truffle Aioli Garnishing Squeeze</t>
  </si>
  <si>
    <t>GARNISHING SQUEEZES - 13 OZ</t>
  </si>
  <si>
    <t>GIFT BASKET SIZES - 5 OZ</t>
  </si>
  <si>
    <t>Everyday Grab and Go - Hatch Chile Bacon Ranch Dip</t>
  </si>
  <si>
    <t>Charcuterie Shipper w/ Blueberry Bourbon Pecan Jam</t>
  </si>
  <si>
    <t>Charcuterie Shipper w/ Mango Habanero Jam</t>
  </si>
  <si>
    <t>Butter Braided Pretzel Twist</t>
  </si>
  <si>
    <t>Everything Aioli Garnishing Squeeze - 13 oz.</t>
  </si>
  <si>
    <t>Jalapeño Aioli Garnishing Squeeze - 12.75 oz.</t>
  </si>
  <si>
    <t>Pesto Aioli Garnishing Squeeze - 12.5 oz.</t>
  </si>
  <si>
    <t>Spicy Chipotle Garnishing Squeeze - 14 oz.</t>
  </si>
  <si>
    <t>Sriracha Aioli Garnishing Squeeze - 12.75 oz.</t>
  </si>
  <si>
    <t>Blueberry Bourbon Pecan Jam - 5 oz.</t>
  </si>
  <si>
    <t>Cranberry Relish w/ Grand Marnier™ - 5 oz.</t>
  </si>
  <si>
    <t>Hot Pepper Bacon Jam - 5 oz.</t>
  </si>
  <si>
    <t>Pecan Honey Mustard - 5 oz.</t>
  </si>
  <si>
    <t>Raspberry Honey Mustard Pretzel Dip - 4.5 oz.</t>
  </si>
  <si>
    <t>Avo Aioli Roasted Garlic Garnishing Squeeze</t>
  </si>
  <si>
    <t>Truffle Hot Sauce Garnishing Squeeze</t>
  </si>
  <si>
    <t>Everyday Grab and Go - Raspberry Honey Mustard Pretzel Dip</t>
  </si>
  <si>
    <t>39.28 oz.</t>
  </si>
  <si>
    <t>Gluten
Free</t>
  </si>
  <si>
    <t>6 19360 09150 6</t>
  </si>
  <si>
    <r>
      <t xml:space="preserve">MINIMUM ORDER: </t>
    </r>
    <r>
      <rPr>
        <sz val="8"/>
        <rFont val="Arial"/>
        <family val="2"/>
      </rPr>
      <t xml:space="preserve">Our minimum order size is $250.   </t>
    </r>
  </si>
  <si>
    <t>Gallon - Hot Pepper Bacon Jam</t>
  </si>
  <si>
    <t>166 oz.</t>
  </si>
  <si>
    <t>6 19360 19085 8</t>
  </si>
  <si>
    <t>FOODSERVICE SIZES - QUARTS &amp; GALLONS</t>
  </si>
  <si>
    <t>6 19360 09178 0</t>
  </si>
  <si>
    <t>Carnitas Grill &amp; Wing Squeeze</t>
  </si>
  <si>
    <t>Hot Pepper Bacon Grill &amp; Wing Squeeze</t>
  </si>
  <si>
    <t>Sweet Heat Grill &amp; Wing Squeeze</t>
  </si>
  <si>
    <t>Balsamic Onion Jam</t>
  </si>
  <si>
    <t>6 19360 09177 3</t>
  </si>
  <si>
    <t>6 19360 00827 6</t>
  </si>
  <si>
    <t>6 19360 00826 9</t>
  </si>
  <si>
    <t>10.75 oz.</t>
  </si>
  <si>
    <t>6 19360 09176 6</t>
  </si>
  <si>
    <t>10.58 oz.</t>
  </si>
  <si>
    <t>40 oz.</t>
  </si>
  <si>
    <t>40.96 oz.</t>
  </si>
  <si>
    <t>Grill &amp; Wing Shipper</t>
  </si>
  <si>
    <t>6 19360 85313 5</t>
  </si>
  <si>
    <t>15.5 oz.</t>
  </si>
  <si>
    <t>6 19360 02010 0</t>
  </si>
  <si>
    <t>6 19360 00828 3</t>
  </si>
  <si>
    <t>6 19360 09181 0</t>
  </si>
  <si>
    <t>6 19360 09183 4</t>
  </si>
  <si>
    <t>6 19360 09182 7</t>
  </si>
  <si>
    <t>Bang Bang Garnishing Squeeze</t>
  </si>
  <si>
    <t>Honey BBQ Aioli Garnishing Squeeze</t>
  </si>
  <si>
    <t>Pumpkin Butter</t>
  </si>
  <si>
    <t>Quart - Apple Cider Maple Balsamic Vinaigrette</t>
  </si>
  <si>
    <t>Quart - Ginger Miso &amp; Honey Dressing</t>
  </si>
  <si>
    <t>Quart - Dill Pickle Mustard</t>
  </si>
  <si>
    <t>Quart - Garlic Kraut Mustard</t>
  </si>
  <si>
    <t>Quart - Raspberry Honey Mustard</t>
  </si>
  <si>
    <t>Quart - Smokey Onion Mustard</t>
  </si>
  <si>
    <t>Quart - Hot Pepper Peach Bourbon Sauce</t>
  </si>
  <si>
    <t>Quart - Pineapple Habanero Sauce</t>
  </si>
  <si>
    <t>Quart - Raspberry Peach Chipotle Sauce</t>
  </si>
  <si>
    <t>Quart - Tropical Tequila Sauce</t>
  </si>
  <si>
    <t>Quart - Bacon Aioli Garnishing Sauce</t>
  </si>
  <si>
    <t>Quart - Spicy Chipotle Garnishing Sauce</t>
  </si>
  <si>
    <t>Quart - Apple Maple Bacon Jam</t>
  </si>
  <si>
    <t>Quart - Balsamic Onion Jam</t>
  </si>
  <si>
    <t>Quart - Blueberry Bourbon Pecan Jam</t>
  </si>
  <si>
    <t>Quart - Hot Habanero Bacon Jam</t>
  </si>
  <si>
    <t>Quart - Hot Pepper Bacon Jam</t>
  </si>
  <si>
    <t>Quart - Hot Pepper Berry Bacon Jam</t>
  </si>
  <si>
    <t>Quart - Mango Habanero Jam</t>
  </si>
  <si>
    <t>Quart - Raspberry Amaretto Jam</t>
  </si>
  <si>
    <t>Quart - Strawberry &amp; Fig Jam</t>
  </si>
  <si>
    <t>NEW! SALSAS</t>
  </si>
  <si>
    <t>New! Fall Charcuterie Shipper</t>
  </si>
  <si>
    <t>6 19360 02013 1</t>
  </si>
  <si>
    <t>6 19360 02014 8</t>
  </si>
  <si>
    <t>New! Pineapple Chile Lime Salsa</t>
  </si>
  <si>
    <t>New! Red Pepper Salsa w/ Ghost Pepper</t>
  </si>
  <si>
    <t>12.25 oz.</t>
  </si>
  <si>
    <t>Original Squeeze Shipper</t>
  </si>
  <si>
    <t>New! New Product Squeeze Shipper</t>
  </si>
  <si>
    <t>New! Jalapeño Corn Bread Crackers</t>
  </si>
  <si>
    <t>6 19360 09185 8</t>
  </si>
  <si>
    <t>New! Rosemary Garlic Crackers</t>
  </si>
  <si>
    <t>6 19360 09184 1</t>
  </si>
  <si>
    <t>50% Off! Sweet Beet and Horseradish Mustard</t>
  </si>
  <si>
    <t>50% Off! Quart - Roasted Garlic Avo Aioli Garnishing Sauce</t>
  </si>
  <si>
    <t>Sweet Lime &amp; Cilantro Vinaigrette</t>
  </si>
  <si>
    <t>Spicy Pineapple Teriyaki Grill &amp; Wing Squeeze</t>
  </si>
  <si>
    <t>Pineapple Butter Rum Sauce</t>
  </si>
  <si>
    <t>Dill Pickle Aioli Garnishing Squeeze</t>
  </si>
  <si>
    <t>Horseradish Sauce Garnishing Squeeze</t>
  </si>
  <si>
    <t>Hot Pepper Peach Jam</t>
  </si>
  <si>
    <t>Terrapin Ridge Farms Display Fixture</t>
  </si>
  <si>
    <t>6 19360 09187 2</t>
  </si>
  <si>
    <t>6 19360 00816 0</t>
  </si>
  <si>
    <t>9 oz.</t>
  </si>
  <si>
    <t>6 19360 09105 6</t>
  </si>
  <si>
    <t>6 19360 09188 9</t>
  </si>
  <si>
    <t>5.25 oz.</t>
  </si>
  <si>
    <t>6 19360 09174 2</t>
  </si>
  <si>
    <t>6 19360 09189 6</t>
  </si>
  <si>
    <t>NEW! SPECIALTY DIPS</t>
  </si>
  <si>
    <t>New! Thai Chili Guava Jam</t>
  </si>
  <si>
    <t>New! Bleu Cheese Stuffed Olive Tapenade</t>
  </si>
  <si>
    <t>New! Roasted Red Pepper w/ Feta Dip</t>
  </si>
  <si>
    <t>New! Harissa Aioli Garnishing Squeeze</t>
  </si>
  <si>
    <t>New! Zesty Seven Spice Dressing</t>
  </si>
  <si>
    <t>New! Greek Isle Mediterranean Chips</t>
  </si>
  <si>
    <t>Quart - Cilantro Lime Ranch Dressing</t>
  </si>
  <si>
    <t>July 2025 Wholesale Price List</t>
  </si>
  <si>
    <t>6 19360 59117 4</t>
  </si>
  <si>
    <t>6 19360 59141 9</t>
  </si>
  <si>
    <t>6 19360 09192 6</t>
  </si>
  <si>
    <t>NEW! 2 OZ SIZES</t>
  </si>
  <si>
    <t>6 19360 39189 7</t>
  </si>
  <si>
    <t>6 19360 29085 5</t>
  </si>
  <si>
    <t>6 19360 29093 0</t>
  </si>
  <si>
    <t>Coming Soon! Quart - Thai Chili Guava Jam</t>
  </si>
  <si>
    <t>Coming Soon! Blueberry Bourbon Pecan Jam - 2 oz.</t>
  </si>
  <si>
    <t>Coming Soon! Hot Pepper Bacon Jam - 2 oz.</t>
  </si>
  <si>
    <t>TBD</t>
  </si>
  <si>
    <t>5.3 oz.</t>
  </si>
  <si>
    <t>4.2 oz.</t>
  </si>
  <si>
    <t>2.6 oz.</t>
  </si>
  <si>
    <t>2.7 oz.</t>
  </si>
  <si>
    <t>New! Cinnamon Crackers</t>
  </si>
  <si>
    <t>Effective Date:  7/1/2025</t>
  </si>
  <si>
    <t>6 19360 00829 0</t>
  </si>
  <si>
    <t>6 19360 00830 6</t>
  </si>
  <si>
    <t>6 19360 09190 2</t>
  </si>
  <si>
    <t>6 19360 09191 9</t>
  </si>
  <si>
    <t>Coming Soon! Quart - Zesty Seven Spice Dressing</t>
  </si>
  <si>
    <t>Coming Soon! Red Pepper Jelly</t>
  </si>
  <si>
    <t>Coming Soon! Pineapple Aji Amarillo Jam</t>
  </si>
  <si>
    <t>Coming Soon! Zingy Garlic Aioli Squeeze</t>
  </si>
  <si>
    <t>Coming Soon! Ginger Yuzu Aioli Squeeze</t>
  </si>
  <si>
    <t>6 19360 39187 3</t>
  </si>
  <si>
    <t>Coming Soon! Quart - Zingy Garlic Aioli Sauce</t>
  </si>
  <si>
    <t>6 19360 03830 3</t>
  </si>
  <si>
    <t>Coming Soon! Red Pepper Jelly - 5.3 oz.</t>
  </si>
  <si>
    <t>6 19360 59191 4</t>
  </si>
  <si>
    <t>Raspberry Honey Mustard</t>
  </si>
  <si>
    <t>Creamy Garlic Mustard Garnishing Squeeze</t>
  </si>
  <si>
    <t>Grill &amp; Wing Shipper w/ Spicy Pineapple Teriyaki</t>
  </si>
  <si>
    <t>New! Apple Maple Bacon Jam - 5 oz.</t>
  </si>
  <si>
    <t>New! Onion Blossom Horseradish Dip - 4 oz.</t>
  </si>
  <si>
    <t>Version:  01 - 7-9-2025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</si>
</sst>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\ 00000\ 00000\ 0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7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7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>
        <bgColor theme="0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6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74">
    <xf numFmtId="0" fontId="0" fillId="0" borderId="0" xfId="0"/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14" xfId="59" applyNumberFormat="1" applyFont="1" applyFill="1" applyBorder="1" applyAlignment="1" applyProtection="1">
      <alignment horizontal="center" vertical="center"/>
    </xf>
    <xf numFmtId="164" fontId="4" fillId="2" borderId="28" xfId="59" applyNumberFormat="1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6" fontId="3" fillId="2" borderId="0" xfId="60" applyNumberFormat="1" applyFont="1" applyFill="1" applyBorder="1" applyAlignment="1" applyProtection="1">
      <alignment horizontal="left"/>
    </xf>
    <xf numFmtId="166" fontId="3" fillId="0" borderId="0" xfId="60" applyNumberFormat="1" applyFont="1" applyBorder="1" applyAlignment="1" applyProtection="1">
      <alignment horizontal="left"/>
    </xf>
    <xf numFmtId="0" fontId="1" fillId="2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1" fillId="0" borderId="31" xfId="0" applyFont="1" applyBorder="1" applyAlignment="1" applyProtection="1">
      <alignment vertical="center"/>
      <protection locked="0"/>
    </xf>
    <xf numFmtId="0" fontId="1" fillId="2" borderId="35" xfId="0" applyFont="1" applyFill="1" applyBorder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5" fillId="2" borderId="11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1" fontId="5" fillId="2" borderId="0" xfId="0" applyNumberFormat="1" applyFont="1" applyFill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64" fontId="1" fillId="2" borderId="40" xfId="0" applyNumberFormat="1" applyFont="1" applyFill="1" applyBorder="1" applyAlignment="1">
      <alignment horizontal="center" vertical="center"/>
    </xf>
    <xf numFmtId="164" fontId="1" fillId="2" borderId="32" xfId="0" applyNumberFormat="1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164" fontId="2" fillId="2" borderId="38" xfId="0" applyNumberFormat="1" applyFont="1" applyFill="1" applyBorder="1" applyAlignment="1">
      <alignment horizontal="center" vertical="center"/>
    </xf>
    <xf numFmtId="164" fontId="15" fillId="2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/>
    <xf numFmtId="0" fontId="2" fillId="2" borderId="37" xfId="0" applyFont="1" applyFill="1" applyBorder="1" applyAlignment="1" applyProtection="1">
      <alignment horizontal="center" vertical="center"/>
      <protection locked="0"/>
    </xf>
    <xf numFmtId="164" fontId="2" fillId="2" borderId="33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164" fontId="2" fillId="5" borderId="38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4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6" fillId="2" borderId="28" xfId="0" applyNumberFormat="1" applyFont="1" applyFill="1" applyBorder="1" applyAlignment="1">
      <alignment horizontal="center" vertical="center"/>
    </xf>
    <xf numFmtId="1" fontId="2" fillId="2" borderId="38" xfId="0" applyNumberFormat="1" applyFont="1" applyFill="1" applyBorder="1" applyAlignment="1">
      <alignment horizontal="center" vertical="center"/>
    </xf>
    <xf numFmtId="1" fontId="2" fillId="2" borderId="38" xfId="0" applyNumberFormat="1" applyFont="1" applyFill="1" applyBorder="1" applyAlignment="1" applyProtection="1">
      <alignment horizontal="center" vertical="center"/>
      <protection locked="0"/>
    </xf>
    <xf numFmtId="164" fontId="1" fillId="2" borderId="39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38" xfId="0" applyFont="1" applyFill="1" applyBorder="1" applyAlignment="1" applyProtection="1">
      <alignment vertical="center"/>
      <protection locked="0"/>
    </xf>
    <xf numFmtId="0" fontId="1" fillId="2" borderId="38" xfId="0" applyFont="1" applyFill="1" applyBorder="1" applyAlignment="1">
      <alignment horizontal="center" vertical="center" wrapText="1"/>
    </xf>
    <xf numFmtId="164" fontId="1" fillId="2" borderId="38" xfId="0" applyNumberFormat="1" applyFont="1" applyFill="1" applyBorder="1" applyAlignment="1">
      <alignment horizontal="center" vertical="center"/>
    </xf>
    <xf numFmtId="1" fontId="1" fillId="5" borderId="38" xfId="0" applyNumberFormat="1" applyFont="1" applyFill="1" applyBorder="1" applyAlignment="1">
      <alignment horizontal="center" vertical="center"/>
    </xf>
    <xf numFmtId="164" fontId="1" fillId="5" borderId="38" xfId="0" applyNumberFormat="1" applyFont="1" applyFill="1" applyBorder="1" applyAlignment="1">
      <alignment horizontal="center" vertical="center"/>
    </xf>
    <xf numFmtId="164" fontId="1" fillId="2" borderId="33" xfId="0" applyNumberFormat="1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165" fontId="1" fillId="0" borderId="31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 applyProtection="1">
      <alignment horizontal="center" vertical="center"/>
      <protection locked="0"/>
    </xf>
    <xf numFmtId="164" fontId="1" fillId="0" borderId="32" xfId="0" applyNumberFormat="1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64" fontId="1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164" fontId="1" fillId="0" borderId="25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1" fontId="14" fillId="0" borderId="7" xfId="60" applyNumberFormat="1" applyFont="1" applyFill="1" applyBorder="1" applyAlignment="1" applyProtection="1">
      <alignment horizontal="center" vertical="center"/>
      <protection locked="0"/>
    </xf>
    <xf numFmtId="1" fontId="14" fillId="0" borderId="3" xfId="60" applyNumberFormat="1" applyFont="1" applyFill="1" applyBorder="1" applyAlignment="1" applyProtection="1">
      <alignment horizontal="center" vertical="center"/>
      <protection locked="0"/>
    </xf>
    <xf numFmtId="1" fontId="14" fillId="0" borderId="31" xfId="6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65" fontId="1" fillId="0" borderId="7" xfId="0" applyNumberFormat="1" applyFont="1" applyBorder="1" applyAlignment="1">
      <alignment horizontal="center" vertical="center"/>
    </xf>
    <xf numFmtId="8" fontId="3" fillId="0" borderId="3" xfId="0" applyNumberFormat="1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8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>
      <alignment horizontal="center" vertical="center"/>
    </xf>
    <xf numFmtId="1" fontId="3" fillId="0" borderId="7" xfId="60" applyNumberFormat="1" applyFont="1" applyFill="1" applyBorder="1" applyAlignment="1" applyProtection="1">
      <alignment horizontal="center" vertical="center"/>
      <protection locked="0"/>
    </xf>
    <xf numFmtId="1" fontId="3" fillId="0" borderId="3" xfId="60" applyNumberFormat="1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8" fontId="3" fillId="0" borderId="33" xfId="0" applyNumberFormat="1" applyFont="1" applyBorder="1" applyAlignment="1">
      <alignment horizontal="center" vertical="center"/>
    </xf>
    <xf numFmtId="8" fontId="3" fillId="0" borderId="31" xfId="0" applyNumberFormat="1" applyFont="1" applyBorder="1" applyAlignment="1">
      <alignment horizontal="center" vertical="center"/>
    </xf>
    <xf numFmtId="1" fontId="3" fillId="0" borderId="31" xfId="6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 applyProtection="1">
      <alignment horizontal="center" vertical="center"/>
      <protection locked="0"/>
    </xf>
    <xf numFmtId="1" fontId="1" fillId="0" borderId="41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>
      <alignment horizontal="center" vertical="center"/>
    </xf>
    <xf numFmtId="8" fontId="4" fillId="0" borderId="24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8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164" fontId="3" fillId="0" borderId="33" xfId="0" applyNumberFormat="1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18" fillId="0" borderId="31" xfId="6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1" fontId="18" fillId="0" borderId="3" xfId="60" applyNumberFormat="1" applyFont="1" applyFill="1" applyBorder="1" applyAlignment="1" applyProtection="1">
      <alignment horizontal="center" vertical="center"/>
      <protection locked="0"/>
    </xf>
    <xf numFmtId="164" fontId="1" fillId="0" borderId="40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33" xfId="0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18" fillId="0" borderId="33" xfId="6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2" borderId="33" xfId="0" applyFont="1" applyFill="1" applyBorder="1" applyAlignment="1" applyProtection="1">
      <alignment vertical="center"/>
      <protection locked="0"/>
    </xf>
    <xf numFmtId="0" fontId="1" fillId="2" borderId="33" xfId="0" applyFont="1" applyFill="1" applyBorder="1" applyAlignment="1">
      <alignment horizontal="center" vertical="center" wrapText="1"/>
    </xf>
    <xf numFmtId="1" fontId="1" fillId="2" borderId="33" xfId="0" applyNumberFormat="1" applyFont="1" applyFill="1" applyBorder="1" applyAlignment="1">
      <alignment horizontal="center" vertical="center"/>
    </xf>
    <xf numFmtId="164" fontId="1" fillId="5" borderId="33" xfId="0" applyNumberFormat="1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16" fillId="2" borderId="20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16" fillId="2" borderId="27" xfId="0" applyFont="1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0" fontId="15" fillId="2" borderId="8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14" fontId="3" fillId="0" borderId="9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13" fillId="0" borderId="2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17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5" fillId="2" borderId="42" xfId="0" applyFont="1" applyFill="1" applyBorder="1" applyAlignment="1" applyProtection="1">
      <alignment horizontal="left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15" fillId="2" borderId="13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/>
      <protection locked="0"/>
    </xf>
    <xf numFmtId="0" fontId="4" fillId="2" borderId="13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2" fillId="3" borderId="37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vertical="center"/>
    </xf>
    <xf numFmtId="0" fontId="0" fillId="3" borderId="39" xfId="0" applyFill="1" applyBorder="1" applyAlignment="1">
      <alignment vertical="center"/>
    </xf>
  </cellXfs>
  <cellStyles count="61">
    <cellStyle name="Comma" xfId="60" builtinId="3"/>
    <cellStyle name="Currency" xfId="59" builtinId="4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45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5" builtinId="8" hidden="1"/>
    <cellStyle name="Hyperlink" xfId="47" builtinId="8" hidden="1"/>
    <cellStyle name="Hyperlink" xfId="19" builtinId="8" hidden="1"/>
    <cellStyle name="Hyperlink" xfId="21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39" builtinId="8" hidden="1"/>
    <cellStyle name="Hyperlink" xfId="23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91884</xdr:colOff>
      <xdr:row>1</xdr:row>
      <xdr:rowOff>40658</xdr:rowOff>
    </xdr:from>
    <xdr:to>
      <xdr:col>9</xdr:col>
      <xdr:colOff>708371</xdr:colOff>
      <xdr:row>5</xdr:row>
      <xdr:rowOff>17829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8868CF-5B90-4901-AF76-4D2790DE6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859" y="269258"/>
          <a:ext cx="1774727" cy="666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0"/>
  <sheetViews>
    <sheetView showGridLines="0" tabSelected="1" showWhiteSpace="0" zoomScaleNormal="100" zoomScaleSheetLayoutView="100" workbookViewId="0">
      <selection activeCell="C2" sqref="C2:G2"/>
    </sheetView>
  </sheetViews>
  <sheetFormatPr defaultColWidth="8.5703125" defaultRowHeight="14.25" x14ac:dyDescent="0.2"/>
  <cols>
    <col min="1" max="1" width="6.42578125" style="66" customWidth="1"/>
    <col min="2" max="2" width="46.42578125" style="21" customWidth="1"/>
    <col min="3" max="3" width="7.28515625" style="21" bestFit="1" customWidth="1"/>
    <col min="4" max="4" width="15.5703125" style="66" bestFit="1" customWidth="1"/>
    <col min="5" max="5" width="5.5703125" style="66" customWidth="1"/>
    <col min="6" max="6" width="9.7109375" style="21" customWidth="1"/>
    <col min="7" max="7" width="6.85546875" style="67" customWidth="1"/>
    <col min="8" max="8" width="7.7109375" style="21" customWidth="1"/>
    <col min="9" max="9" width="9.28515625" style="66" customWidth="1"/>
    <col min="10" max="10" width="11.42578125" style="21" customWidth="1"/>
    <col min="11" max="16384" width="8.5703125" style="21"/>
  </cols>
  <sheetData>
    <row r="1" spans="1:10" ht="18" customHeight="1" x14ac:dyDescent="0.2">
      <c r="A1" s="262" t="s">
        <v>372</v>
      </c>
      <c r="B1" s="263"/>
      <c r="C1" s="258"/>
      <c r="D1" s="259"/>
      <c r="E1" s="259"/>
      <c r="F1" s="259"/>
      <c r="G1" s="259"/>
      <c r="H1" s="248" t="s">
        <v>389</v>
      </c>
      <c r="I1" s="248"/>
      <c r="J1" s="249"/>
    </row>
    <row r="2" spans="1:10" x14ac:dyDescent="0.2">
      <c r="A2" s="22"/>
      <c r="B2" s="25" t="s">
        <v>205</v>
      </c>
      <c r="C2" s="261"/>
      <c r="D2" s="261"/>
      <c r="E2" s="261"/>
      <c r="F2" s="261"/>
      <c r="G2" s="261"/>
      <c r="H2" s="23"/>
      <c r="I2" s="26"/>
      <c r="J2" s="27"/>
    </row>
    <row r="3" spans="1:10" x14ac:dyDescent="0.2">
      <c r="A3" s="22"/>
      <c r="B3" s="25" t="s">
        <v>206</v>
      </c>
      <c r="C3" s="260"/>
      <c r="D3" s="260"/>
      <c r="E3" s="260"/>
      <c r="F3" s="260"/>
      <c r="G3" s="260"/>
      <c r="H3" s="23"/>
      <c r="I3" s="26"/>
      <c r="J3" s="27"/>
    </row>
    <row r="4" spans="1:10" x14ac:dyDescent="0.2">
      <c r="A4" s="22"/>
      <c r="B4" s="25" t="s">
        <v>207</v>
      </c>
      <c r="C4" s="260"/>
      <c r="D4" s="260"/>
      <c r="E4" s="260"/>
      <c r="F4" s="260"/>
      <c r="G4" s="260"/>
      <c r="H4" s="23"/>
      <c r="I4" s="26"/>
      <c r="J4" s="27"/>
    </row>
    <row r="5" spans="1:10" x14ac:dyDescent="0.2">
      <c r="A5" s="22"/>
      <c r="B5" s="25" t="s">
        <v>208</v>
      </c>
      <c r="C5" s="260"/>
      <c r="D5" s="260"/>
      <c r="E5" s="260"/>
      <c r="F5" s="260"/>
      <c r="G5" s="260"/>
      <c r="H5" s="23"/>
      <c r="I5" s="26"/>
      <c r="J5" s="27"/>
    </row>
    <row r="6" spans="1:10" ht="6.6" customHeight="1" x14ac:dyDescent="0.2">
      <c r="A6" s="22"/>
      <c r="B6" s="23"/>
      <c r="C6" s="23"/>
      <c r="D6" s="23"/>
      <c r="E6" s="24"/>
      <c r="F6" s="23"/>
      <c r="G6" s="25"/>
      <c r="H6" s="23"/>
      <c r="I6" s="26"/>
      <c r="J6" s="27"/>
    </row>
    <row r="7" spans="1:10" ht="13.9" customHeight="1" thickBot="1" x14ac:dyDescent="0.3">
      <c r="A7" s="250" t="s">
        <v>153</v>
      </c>
      <c r="B7" s="251"/>
      <c r="C7" s="251"/>
      <c r="D7" s="251"/>
      <c r="E7" s="251"/>
      <c r="F7" s="251"/>
      <c r="G7" s="251"/>
      <c r="H7" s="251"/>
      <c r="I7" s="251"/>
      <c r="J7" s="252"/>
    </row>
    <row r="8" spans="1:10" ht="23.25" thickBot="1" x14ac:dyDescent="0.25">
      <c r="A8" s="28" t="s">
        <v>0</v>
      </c>
      <c r="B8" s="29" t="s">
        <v>1</v>
      </c>
      <c r="C8" s="29" t="s">
        <v>2</v>
      </c>
      <c r="D8" s="29" t="s">
        <v>3</v>
      </c>
      <c r="E8" s="29" t="s">
        <v>4</v>
      </c>
      <c r="F8" s="29" t="s">
        <v>165</v>
      </c>
      <c r="G8" s="30" t="s">
        <v>5</v>
      </c>
      <c r="H8" s="31" t="s">
        <v>282</v>
      </c>
      <c r="I8" s="32" t="s">
        <v>62</v>
      </c>
      <c r="J8" s="33" t="s">
        <v>128</v>
      </c>
    </row>
    <row r="9" spans="1:10" ht="16.149999999999999" customHeight="1" thickBot="1" x14ac:dyDescent="0.25">
      <c r="A9" s="231" t="s">
        <v>6</v>
      </c>
      <c r="B9" s="253"/>
      <c r="C9" s="253"/>
      <c r="D9" s="253"/>
      <c r="E9" s="253"/>
      <c r="F9" s="253"/>
      <c r="G9" s="253"/>
      <c r="H9" s="253"/>
      <c r="I9" s="254"/>
      <c r="J9" s="255"/>
    </row>
    <row r="10" spans="1:10" ht="15" customHeight="1" x14ac:dyDescent="0.2">
      <c r="A10" s="91">
        <v>9124</v>
      </c>
      <c r="B10" s="92" t="s">
        <v>102</v>
      </c>
      <c r="C10" s="93" t="s">
        <v>194</v>
      </c>
      <c r="D10" s="46" t="s">
        <v>91</v>
      </c>
      <c r="E10" s="94">
        <v>6</v>
      </c>
      <c r="F10" s="46">
        <v>4.25</v>
      </c>
      <c r="G10" s="46">
        <f t="shared" ref="G10:G18" si="0">E10*F10</f>
        <v>25.5</v>
      </c>
      <c r="H10" s="46"/>
      <c r="I10" s="95"/>
      <c r="J10" s="96" t="str">
        <f>IF(I10="","",I10*G10)</f>
        <v/>
      </c>
    </row>
    <row r="11" spans="1:10" s="39" customFormat="1" ht="15" customHeight="1" x14ac:dyDescent="0.25">
      <c r="A11" s="97">
        <v>9104</v>
      </c>
      <c r="B11" s="98" t="s">
        <v>63</v>
      </c>
      <c r="C11" s="99" t="s">
        <v>194</v>
      </c>
      <c r="D11" s="100" t="s">
        <v>58</v>
      </c>
      <c r="E11" s="101">
        <v>6</v>
      </c>
      <c r="F11" s="47">
        <v>4.25</v>
      </c>
      <c r="G11" s="47">
        <f t="shared" si="0"/>
        <v>25.5</v>
      </c>
      <c r="H11" s="47" t="s">
        <v>7</v>
      </c>
      <c r="I11" s="102"/>
      <c r="J11" s="103" t="str">
        <f t="shared" ref="J11:J19" si="1">IF(I11="","",I11*G11)</f>
        <v/>
      </c>
    </row>
    <row r="12" spans="1:10" ht="15" customHeight="1" x14ac:dyDescent="0.2">
      <c r="A12" s="97">
        <v>9046</v>
      </c>
      <c r="B12" s="104" t="s">
        <v>12</v>
      </c>
      <c r="C12" s="99" t="s">
        <v>194</v>
      </c>
      <c r="D12" s="100" t="s">
        <v>13</v>
      </c>
      <c r="E12" s="101">
        <v>6</v>
      </c>
      <c r="F12" s="47">
        <v>4.25</v>
      </c>
      <c r="G12" s="47">
        <f t="shared" si="0"/>
        <v>25.5</v>
      </c>
      <c r="H12" s="47" t="s">
        <v>7</v>
      </c>
      <c r="I12" s="102"/>
      <c r="J12" s="103" t="str">
        <f t="shared" si="1"/>
        <v/>
      </c>
    </row>
    <row r="13" spans="1:10" s="39" customFormat="1" ht="15" customHeight="1" x14ac:dyDescent="0.25">
      <c r="A13" s="97">
        <v>9059</v>
      </c>
      <c r="B13" s="98" t="s">
        <v>16</v>
      </c>
      <c r="C13" s="99" t="s">
        <v>194</v>
      </c>
      <c r="D13" s="100" t="s">
        <v>17</v>
      </c>
      <c r="E13" s="101">
        <v>6</v>
      </c>
      <c r="F13" s="47">
        <v>4.25</v>
      </c>
      <c r="G13" s="47">
        <f t="shared" si="0"/>
        <v>25.5</v>
      </c>
      <c r="H13" s="47" t="s">
        <v>7</v>
      </c>
      <c r="I13" s="102"/>
      <c r="J13" s="103" t="str">
        <f t="shared" si="1"/>
        <v/>
      </c>
    </row>
    <row r="14" spans="1:10" s="39" customFormat="1" ht="15" customHeight="1" x14ac:dyDescent="0.25">
      <c r="A14" s="97">
        <v>9075</v>
      </c>
      <c r="B14" s="98" t="s">
        <v>10</v>
      </c>
      <c r="C14" s="99" t="s">
        <v>194</v>
      </c>
      <c r="D14" s="100" t="s">
        <v>11</v>
      </c>
      <c r="E14" s="101">
        <v>6</v>
      </c>
      <c r="F14" s="47">
        <v>4.25</v>
      </c>
      <c r="G14" s="47">
        <f t="shared" si="0"/>
        <v>25.5</v>
      </c>
      <c r="H14" s="47" t="s">
        <v>7</v>
      </c>
      <c r="I14" s="102"/>
      <c r="J14" s="103" t="str">
        <f t="shared" si="1"/>
        <v/>
      </c>
    </row>
    <row r="15" spans="1:10" ht="15" customHeight="1" x14ac:dyDescent="0.2">
      <c r="A15" s="97">
        <v>9015</v>
      </c>
      <c r="B15" s="104" t="s">
        <v>14</v>
      </c>
      <c r="C15" s="99" t="s">
        <v>178</v>
      </c>
      <c r="D15" s="100" t="s">
        <v>15</v>
      </c>
      <c r="E15" s="101">
        <v>6</v>
      </c>
      <c r="F15" s="47">
        <v>4.25</v>
      </c>
      <c r="G15" s="47">
        <f t="shared" si="0"/>
        <v>25.5</v>
      </c>
      <c r="H15" s="47"/>
      <c r="I15" s="102"/>
      <c r="J15" s="103" t="str">
        <f t="shared" si="1"/>
        <v/>
      </c>
    </row>
    <row r="16" spans="1:10" ht="15" customHeight="1" x14ac:dyDescent="0.2">
      <c r="A16" s="97">
        <v>9088</v>
      </c>
      <c r="B16" s="98" t="s">
        <v>8</v>
      </c>
      <c r="C16" s="99" t="s">
        <v>194</v>
      </c>
      <c r="D16" s="100" t="s">
        <v>9</v>
      </c>
      <c r="E16" s="101">
        <v>6</v>
      </c>
      <c r="F16" s="47">
        <v>4.25</v>
      </c>
      <c r="G16" s="47">
        <f t="shared" si="0"/>
        <v>25.5</v>
      </c>
      <c r="H16" s="47" t="s">
        <v>7</v>
      </c>
      <c r="I16" s="102"/>
      <c r="J16" s="103" t="str">
        <f t="shared" si="1"/>
        <v/>
      </c>
    </row>
    <row r="17" spans="1:10" ht="15" customHeight="1" x14ac:dyDescent="0.2">
      <c r="A17" s="105">
        <v>9178</v>
      </c>
      <c r="B17" s="106" t="s">
        <v>349</v>
      </c>
      <c r="C17" s="54" t="s">
        <v>194</v>
      </c>
      <c r="D17" s="107" t="s">
        <v>289</v>
      </c>
      <c r="E17" s="56">
        <v>6</v>
      </c>
      <c r="F17" s="57">
        <v>4.25</v>
      </c>
      <c r="G17" s="57">
        <f t="shared" si="0"/>
        <v>25.5</v>
      </c>
      <c r="H17" s="57" t="s">
        <v>7</v>
      </c>
      <c r="I17" s="108"/>
      <c r="J17" s="109" t="str">
        <f t="shared" si="1"/>
        <v/>
      </c>
    </row>
    <row r="18" spans="1:10" ht="15" customHeight="1" x14ac:dyDescent="0.2">
      <c r="A18" s="105">
        <v>9060</v>
      </c>
      <c r="B18" s="106" t="s">
        <v>18</v>
      </c>
      <c r="C18" s="54" t="s">
        <v>194</v>
      </c>
      <c r="D18" s="107" t="s">
        <v>19</v>
      </c>
      <c r="E18" s="56">
        <v>6</v>
      </c>
      <c r="F18" s="57">
        <v>4.25</v>
      </c>
      <c r="G18" s="57">
        <f t="shared" si="0"/>
        <v>25.5</v>
      </c>
      <c r="H18" s="57" t="s">
        <v>7</v>
      </c>
      <c r="I18" s="108"/>
      <c r="J18" s="109" t="str">
        <f t="shared" si="1"/>
        <v/>
      </c>
    </row>
    <row r="19" spans="1:10" ht="15" customHeight="1" thickBot="1" x14ac:dyDescent="0.25">
      <c r="A19" s="110">
        <v>9187</v>
      </c>
      <c r="B19" s="111" t="s">
        <v>369</v>
      </c>
      <c r="C19" s="112" t="s">
        <v>194</v>
      </c>
      <c r="D19" s="113" t="s">
        <v>356</v>
      </c>
      <c r="E19" s="114">
        <v>6</v>
      </c>
      <c r="F19" s="115">
        <v>4.25</v>
      </c>
      <c r="G19" s="115">
        <f t="shared" ref="G19" si="2">E19*F19</f>
        <v>25.5</v>
      </c>
      <c r="H19" s="115" t="s">
        <v>7</v>
      </c>
      <c r="I19" s="116"/>
      <c r="J19" s="117" t="str">
        <f t="shared" si="1"/>
        <v/>
      </c>
    </row>
    <row r="20" spans="1:10" ht="15" customHeight="1" thickBot="1" x14ac:dyDescent="0.25">
      <c r="A20" s="231" t="s">
        <v>20</v>
      </c>
      <c r="B20" s="226"/>
      <c r="C20" s="226"/>
      <c r="D20" s="226"/>
      <c r="E20" s="226"/>
      <c r="F20" s="226"/>
      <c r="G20" s="226"/>
      <c r="H20" s="226"/>
      <c r="I20" s="226"/>
      <c r="J20" s="227"/>
    </row>
    <row r="21" spans="1:10" ht="16.149999999999999" customHeight="1" x14ac:dyDescent="0.2">
      <c r="A21" s="118">
        <v>9116</v>
      </c>
      <c r="B21" s="119" t="s">
        <v>252</v>
      </c>
      <c r="C21" s="120" t="s">
        <v>55</v>
      </c>
      <c r="D21" s="121" t="s">
        <v>247</v>
      </c>
      <c r="E21" s="122">
        <v>6</v>
      </c>
      <c r="F21" s="123">
        <v>4.3499999999999996</v>
      </c>
      <c r="G21" s="123">
        <f t="shared" ref="G21:G31" si="3">E21*F21</f>
        <v>26.099999999999998</v>
      </c>
      <c r="H21" s="123" t="s">
        <v>7</v>
      </c>
      <c r="I21" s="124"/>
      <c r="J21" s="125" t="str">
        <f t="shared" ref="J21:J31" si="4">IF(I21="","",I21*G21)</f>
        <v/>
      </c>
    </row>
    <row r="22" spans="1:10" ht="15" customHeight="1" x14ac:dyDescent="0.2">
      <c r="A22" s="97">
        <v>9019</v>
      </c>
      <c r="B22" s="104" t="s">
        <v>254</v>
      </c>
      <c r="C22" s="99" t="s">
        <v>97</v>
      </c>
      <c r="D22" s="100" t="s">
        <v>23</v>
      </c>
      <c r="E22" s="101">
        <v>6</v>
      </c>
      <c r="F22" s="47">
        <v>4.3499999999999996</v>
      </c>
      <c r="G22" s="47">
        <f t="shared" si="3"/>
        <v>26.099999999999998</v>
      </c>
      <c r="H22" s="47" t="s">
        <v>7</v>
      </c>
      <c r="I22" s="102"/>
      <c r="J22" s="103" t="str">
        <f t="shared" si="4"/>
        <v/>
      </c>
    </row>
    <row r="23" spans="1:10" ht="15" customHeight="1" x14ac:dyDescent="0.2">
      <c r="A23" s="97">
        <v>9115</v>
      </c>
      <c r="B23" s="98" t="s">
        <v>79</v>
      </c>
      <c r="C23" s="99" t="s">
        <v>195</v>
      </c>
      <c r="D23" s="47" t="s">
        <v>74</v>
      </c>
      <c r="E23" s="101">
        <v>6</v>
      </c>
      <c r="F23" s="47">
        <v>4.3499999999999996</v>
      </c>
      <c r="G23" s="47">
        <f t="shared" si="3"/>
        <v>26.099999999999998</v>
      </c>
      <c r="H23" s="47" t="s">
        <v>7</v>
      </c>
      <c r="I23" s="102"/>
      <c r="J23" s="103" t="str">
        <f t="shared" si="4"/>
        <v/>
      </c>
    </row>
    <row r="24" spans="1:10" ht="15" customHeight="1" x14ac:dyDescent="0.2">
      <c r="A24" s="97">
        <v>9121</v>
      </c>
      <c r="B24" s="98" t="s">
        <v>94</v>
      </c>
      <c r="C24" s="99" t="s">
        <v>97</v>
      </c>
      <c r="D24" s="47" t="s">
        <v>81</v>
      </c>
      <c r="E24" s="101">
        <v>6</v>
      </c>
      <c r="F24" s="47">
        <v>4.3499999999999996</v>
      </c>
      <c r="G24" s="47">
        <f t="shared" si="3"/>
        <v>26.099999999999998</v>
      </c>
      <c r="H24" s="47" t="s">
        <v>7</v>
      </c>
      <c r="I24" s="102"/>
      <c r="J24" s="103" t="str">
        <f t="shared" si="4"/>
        <v/>
      </c>
    </row>
    <row r="25" spans="1:10" ht="15" customHeight="1" x14ac:dyDescent="0.2">
      <c r="A25" s="97">
        <v>9151</v>
      </c>
      <c r="B25" s="98" t="s">
        <v>242</v>
      </c>
      <c r="C25" s="99" t="s">
        <v>132</v>
      </c>
      <c r="D25" s="47" t="s">
        <v>120</v>
      </c>
      <c r="E25" s="101">
        <v>6</v>
      </c>
      <c r="F25" s="47">
        <v>4.3499999999999996</v>
      </c>
      <c r="G25" s="47">
        <f t="shared" si="3"/>
        <v>26.099999999999998</v>
      </c>
      <c r="H25" s="47" t="s">
        <v>7</v>
      </c>
      <c r="I25" s="102"/>
      <c r="J25" s="103" t="str">
        <f t="shared" si="4"/>
        <v/>
      </c>
    </row>
    <row r="26" spans="1:10" ht="15" customHeight="1" x14ac:dyDescent="0.2">
      <c r="A26" s="97">
        <v>9081</v>
      </c>
      <c r="B26" s="104" t="s">
        <v>21</v>
      </c>
      <c r="C26" s="99" t="s">
        <v>55</v>
      </c>
      <c r="D26" s="100" t="s">
        <v>22</v>
      </c>
      <c r="E26" s="101">
        <v>6</v>
      </c>
      <c r="F26" s="47">
        <v>4.3499999999999996</v>
      </c>
      <c r="G26" s="47">
        <f t="shared" si="3"/>
        <v>26.099999999999998</v>
      </c>
      <c r="H26" s="47" t="s">
        <v>7</v>
      </c>
      <c r="I26" s="102"/>
      <c r="J26" s="103" t="str">
        <f t="shared" si="4"/>
        <v/>
      </c>
    </row>
    <row r="27" spans="1:10" ht="15" customHeight="1" x14ac:dyDescent="0.2">
      <c r="A27" s="97">
        <v>9181</v>
      </c>
      <c r="B27" s="104" t="s">
        <v>404</v>
      </c>
      <c r="C27" s="99" t="s">
        <v>52</v>
      </c>
      <c r="D27" s="100" t="s">
        <v>307</v>
      </c>
      <c r="E27" s="101">
        <v>6</v>
      </c>
      <c r="F27" s="47">
        <v>4.3499999999999996</v>
      </c>
      <c r="G27" s="47">
        <f t="shared" si="3"/>
        <v>26.099999999999998</v>
      </c>
      <c r="H27" s="47" t="s">
        <v>7</v>
      </c>
      <c r="I27" s="102"/>
      <c r="J27" s="103" t="str">
        <f t="shared" si="4"/>
        <v/>
      </c>
    </row>
    <row r="28" spans="1:10" ht="15" customHeight="1" x14ac:dyDescent="0.2">
      <c r="A28" s="97">
        <v>9145</v>
      </c>
      <c r="B28" s="104" t="s">
        <v>121</v>
      </c>
      <c r="C28" s="99" t="s">
        <v>97</v>
      </c>
      <c r="D28" s="100" t="s">
        <v>103</v>
      </c>
      <c r="E28" s="101">
        <v>6</v>
      </c>
      <c r="F28" s="47">
        <v>4.3499999999999996</v>
      </c>
      <c r="G28" s="47">
        <f t="shared" si="3"/>
        <v>26.099999999999998</v>
      </c>
      <c r="H28" s="47" t="s">
        <v>7</v>
      </c>
      <c r="I28" s="102"/>
      <c r="J28" s="103" t="str">
        <f t="shared" si="4"/>
        <v/>
      </c>
    </row>
    <row r="29" spans="1:10" ht="15" customHeight="1" x14ac:dyDescent="0.2">
      <c r="A29" s="97">
        <v>9154</v>
      </c>
      <c r="B29" s="104" t="s">
        <v>129</v>
      </c>
      <c r="C29" s="99" t="s">
        <v>188</v>
      </c>
      <c r="D29" s="100" t="s">
        <v>126</v>
      </c>
      <c r="E29" s="101">
        <v>6</v>
      </c>
      <c r="F29" s="47">
        <v>4.3499999999999996</v>
      </c>
      <c r="G29" s="47">
        <f t="shared" si="3"/>
        <v>26.099999999999998</v>
      </c>
      <c r="H29" s="47" t="s">
        <v>7</v>
      </c>
      <c r="I29" s="102"/>
      <c r="J29" s="103" t="str">
        <f t="shared" si="4"/>
        <v/>
      </c>
    </row>
    <row r="30" spans="1:10" ht="15" customHeight="1" x14ac:dyDescent="0.2">
      <c r="A30" s="97">
        <v>9011</v>
      </c>
      <c r="B30" s="104" t="s">
        <v>25</v>
      </c>
      <c r="C30" s="99" t="s">
        <v>97</v>
      </c>
      <c r="D30" s="100" t="s">
        <v>26</v>
      </c>
      <c r="E30" s="101">
        <v>6</v>
      </c>
      <c r="F30" s="47">
        <v>4.3499999999999996</v>
      </c>
      <c r="G30" s="47">
        <f t="shared" si="3"/>
        <v>26.099999999999998</v>
      </c>
      <c r="H30" s="47"/>
      <c r="I30" s="102"/>
      <c r="J30" s="103" t="str">
        <f t="shared" si="4"/>
        <v/>
      </c>
    </row>
    <row r="31" spans="1:10" ht="15" customHeight="1" thickBot="1" x14ac:dyDescent="0.25">
      <c r="A31" s="110">
        <v>9048</v>
      </c>
      <c r="B31" s="132" t="s">
        <v>347</v>
      </c>
      <c r="C31" s="112" t="s">
        <v>189</v>
      </c>
      <c r="D31" s="113" t="s">
        <v>24</v>
      </c>
      <c r="E31" s="114">
        <v>6</v>
      </c>
      <c r="F31" s="115">
        <v>2.1800000000000002</v>
      </c>
      <c r="G31" s="115">
        <f t="shared" si="3"/>
        <v>13.080000000000002</v>
      </c>
      <c r="H31" s="115" t="s">
        <v>7</v>
      </c>
      <c r="I31" s="116"/>
      <c r="J31" s="117" t="str">
        <f t="shared" si="4"/>
        <v/>
      </c>
    </row>
    <row r="32" spans="1:10" ht="15" customHeight="1" thickBot="1" x14ac:dyDescent="0.25">
      <c r="A32" s="232" t="s">
        <v>174</v>
      </c>
      <c r="B32" s="241"/>
      <c r="C32" s="241"/>
      <c r="D32" s="241"/>
      <c r="E32" s="241"/>
      <c r="F32" s="241"/>
      <c r="G32" s="241"/>
      <c r="H32" s="241"/>
      <c r="I32" s="241"/>
      <c r="J32" s="242"/>
    </row>
    <row r="33" spans="1:10" s="40" customFormat="1" ht="16.149999999999999" customHeight="1" x14ac:dyDescent="0.25">
      <c r="A33" s="118">
        <v>85113</v>
      </c>
      <c r="B33" s="133" t="s">
        <v>290</v>
      </c>
      <c r="C33" s="93" t="s">
        <v>184</v>
      </c>
      <c r="D33" s="46" t="s">
        <v>168</v>
      </c>
      <c r="E33" s="94">
        <v>6</v>
      </c>
      <c r="F33" s="46">
        <v>4.5</v>
      </c>
      <c r="G33" s="46">
        <f>E33*F33</f>
        <v>27</v>
      </c>
      <c r="H33" s="46" t="s">
        <v>7</v>
      </c>
      <c r="I33" s="134"/>
      <c r="J33" s="96" t="str">
        <f t="shared" ref="J33:J36" si="5">IF(I33="","",I33*G33)</f>
        <v/>
      </c>
    </row>
    <row r="34" spans="1:10" s="39" customFormat="1" ht="15" customHeight="1" x14ac:dyDescent="0.25">
      <c r="A34" s="97">
        <v>85013</v>
      </c>
      <c r="B34" s="104" t="s">
        <v>291</v>
      </c>
      <c r="C34" s="99" t="s">
        <v>186</v>
      </c>
      <c r="D34" s="47" t="s">
        <v>167</v>
      </c>
      <c r="E34" s="101">
        <v>6</v>
      </c>
      <c r="F34" s="47">
        <v>4.5</v>
      </c>
      <c r="G34" s="47">
        <f>E34*F34</f>
        <v>27</v>
      </c>
      <c r="H34" s="47" t="s">
        <v>7</v>
      </c>
      <c r="I34" s="135"/>
      <c r="J34" s="96" t="str">
        <f t="shared" si="5"/>
        <v/>
      </c>
    </row>
    <row r="35" spans="1:10" s="39" customFormat="1" ht="15" customHeight="1" x14ac:dyDescent="0.25">
      <c r="A35" s="105">
        <v>85313</v>
      </c>
      <c r="B35" s="18" t="s">
        <v>350</v>
      </c>
      <c r="C35" s="54" t="s">
        <v>304</v>
      </c>
      <c r="D35" s="57" t="s">
        <v>303</v>
      </c>
      <c r="E35" s="56">
        <v>6</v>
      </c>
      <c r="F35" s="57">
        <v>4.5</v>
      </c>
      <c r="G35" s="57">
        <f>E35*F35</f>
        <v>27</v>
      </c>
      <c r="H35" s="57"/>
      <c r="I35" s="136"/>
      <c r="J35" s="96" t="str">
        <f t="shared" si="5"/>
        <v/>
      </c>
    </row>
    <row r="36" spans="1:10" s="39" customFormat="1" ht="15" customHeight="1" thickBot="1" x14ac:dyDescent="0.3">
      <c r="A36" s="105">
        <v>85213</v>
      </c>
      <c r="B36" s="18" t="s">
        <v>292</v>
      </c>
      <c r="C36" s="54" t="s">
        <v>185</v>
      </c>
      <c r="D36" s="57" t="s">
        <v>177</v>
      </c>
      <c r="E36" s="56">
        <v>6</v>
      </c>
      <c r="F36" s="57">
        <v>4.5</v>
      </c>
      <c r="G36" s="57">
        <f>E36*F36</f>
        <v>27</v>
      </c>
      <c r="H36" s="57" t="s">
        <v>7</v>
      </c>
      <c r="I36" s="136"/>
      <c r="J36" s="103" t="str">
        <f t="shared" si="5"/>
        <v/>
      </c>
    </row>
    <row r="37" spans="1:10" s="39" customFormat="1" ht="15" customHeight="1" thickBot="1" x14ac:dyDescent="0.3">
      <c r="A37" s="231" t="s">
        <v>29</v>
      </c>
      <c r="B37" s="256"/>
      <c r="C37" s="256"/>
      <c r="D37" s="256"/>
      <c r="E37" s="256"/>
      <c r="F37" s="256"/>
      <c r="G37" s="256"/>
      <c r="H37" s="256"/>
      <c r="I37" s="256"/>
      <c r="J37" s="257"/>
    </row>
    <row r="38" spans="1:10" ht="16.149999999999999" customHeight="1" x14ac:dyDescent="0.2">
      <c r="A38" s="118">
        <v>9125</v>
      </c>
      <c r="B38" s="119" t="s">
        <v>104</v>
      </c>
      <c r="C38" s="120" t="s">
        <v>194</v>
      </c>
      <c r="D38" s="123" t="s">
        <v>92</v>
      </c>
      <c r="E38" s="122">
        <v>6</v>
      </c>
      <c r="F38" s="123">
        <v>4.95</v>
      </c>
      <c r="G38" s="123">
        <f t="shared" ref="G38:G46" si="6">E38*F38</f>
        <v>29.700000000000003</v>
      </c>
      <c r="H38" s="137"/>
      <c r="I38" s="138"/>
      <c r="J38" s="125" t="str">
        <f t="shared" ref="J38:J46" si="7">IF(I38="","",I38*G38)</f>
        <v/>
      </c>
    </row>
    <row r="39" spans="1:10" ht="15" customHeight="1" x14ac:dyDescent="0.2">
      <c r="A39" s="139">
        <v>9153</v>
      </c>
      <c r="B39" s="10" t="s">
        <v>130</v>
      </c>
      <c r="C39" s="49" t="s">
        <v>82</v>
      </c>
      <c r="D39" s="100" t="s">
        <v>122</v>
      </c>
      <c r="E39" s="49">
        <v>6</v>
      </c>
      <c r="F39" s="47">
        <v>4.95</v>
      </c>
      <c r="G39" s="47">
        <f t="shared" si="6"/>
        <v>29.700000000000003</v>
      </c>
      <c r="H39" s="47" t="s">
        <v>7</v>
      </c>
      <c r="I39" s="102"/>
      <c r="J39" s="103" t="str">
        <f t="shared" si="7"/>
        <v/>
      </c>
    </row>
    <row r="40" spans="1:10" ht="15" customHeight="1" x14ac:dyDescent="0.2">
      <c r="A40" s="97">
        <v>9096</v>
      </c>
      <c r="B40" s="98" t="s">
        <v>31</v>
      </c>
      <c r="C40" s="140" t="s">
        <v>194</v>
      </c>
      <c r="D40" s="100" t="s">
        <v>32</v>
      </c>
      <c r="E40" s="101">
        <v>6</v>
      </c>
      <c r="F40" s="47">
        <v>4.95</v>
      </c>
      <c r="G40" s="47">
        <f>E40*F40</f>
        <v>29.700000000000003</v>
      </c>
      <c r="H40" s="47" t="s">
        <v>7</v>
      </c>
      <c r="I40" s="102"/>
      <c r="J40" s="103" t="str">
        <f t="shared" si="7"/>
        <v/>
      </c>
    </row>
    <row r="41" spans="1:10" s="39" customFormat="1" ht="15" customHeight="1" x14ac:dyDescent="0.25">
      <c r="A41" s="97">
        <v>9177</v>
      </c>
      <c r="B41" s="98" t="s">
        <v>351</v>
      </c>
      <c r="C41" s="140" t="s">
        <v>194</v>
      </c>
      <c r="D41" s="100" t="s">
        <v>294</v>
      </c>
      <c r="E41" s="101">
        <v>6</v>
      </c>
      <c r="F41" s="47">
        <v>4.95</v>
      </c>
      <c r="G41" s="47">
        <f>E41*F41</f>
        <v>29.700000000000003</v>
      </c>
      <c r="H41" s="47" t="s">
        <v>7</v>
      </c>
      <c r="I41" s="102"/>
      <c r="J41" s="103" t="str">
        <f t="shared" si="7"/>
        <v/>
      </c>
    </row>
    <row r="42" spans="1:10" s="39" customFormat="1" ht="15" customHeight="1" x14ac:dyDescent="0.25">
      <c r="A42" s="97">
        <v>9078</v>
      </c>
      <c r="B42" s="98" t="s">
        <v>112</v>
      </c>
      <c r="C42" s="140" t="s">
        <v>178</v>
      </c>
      <c r="D42" s="100" t="s">
        <v>33</v>
      </c>
      <c r="E42" s="101">
        <v>6</v>
      </c>
      <c r="F42" s="47">
        <v>4.95</v>
      </c>
      <c r="G42" s="47">
        <f>E42*F42</f>
        <v>29.700000000000003</v>
      </c>
      <c r="H42" s="47" t="s">
        <v>7</v>
      </c>
      <c r="I42" s="102"/>
      <c r="J42" s="103" t="str">
        <f t="shared" si="7"/>
        <v/>
      </c>
    </row>
    <row r="43" spans="1:10" s="39" customFormat="1" ht="15" customHeight="1" x14ac:dyDescent="0.25">
      <c r="A43" s="97">
        <v>9159</v>
      </c>
      <c r="B43" s="98" t="s">
        <v>152</v>
      </c>
      <c r="C43" s="99" t="s">
        <v>82</v>
      </c>
      <c r="D43" s="47" t="s">
        <v>131</v>
      </c>
      <c r="E43" s="101">
        <v>6</v>
      </c>
      <c r="F43" s="47">
        <v>4.95</v>
      </c>
      <c r="G43" s="47">
        <f t="shared" si="6"/>
        <v>29.700000000000003</v>
      </c>
      <c r="H43" s="49" t="s">
        <v>7</v>
      </c>
      <c r="I43" s="141"/>
      <c r="J43" s="103" t="str">
        <f t="shared" si="7"/>
        <v/>
      </c>
    </row>
    <row r="44" spans="1:10" ht="15" customHeight="1" x14ac:dyDescent="0.2">
      <c r="A44" s="97">
        <v>9118</v>
      </c>
      <c r="B44" s="98" t="s">
        <v>86</v>
      </c>
      <c r="C44" s="99" t="s">
        <v>82</v>
      </c>
      <c r="D44" s="100" t="s">
        <v>154</v>
      </c>
      <c r="E44" s="101">
        <v>6</v>
      </c>
      <c r="F44" s="47">
        <v>4.95</v>
      </c>
      <c r="G44" s="47">
        <f t="shared" si="6"/>
        <v>29.700000000000003</v>
      </c>
      <c r="H44" s="49" t="s">
        <v>7</v>
      </c>
      <c r="I44" s="141"/>
      <c r="J44" s="103" t="str">
        <f t="shared" si="7"/>
        <v/>
      </c>
    </row>
    <row r="45" spans="1:10" ht="15" customHeight="1" x14ac:dyDescent="0.2">
      <c r="A45" s="97">
        <v>9056</v>
      </c>
      <c r="B45" s="98" t="s">
        <v>34</v>
      </c>
      <c r="C45" s="99" t="s">
        <v>194</v>
      </c>
      <c r="D45" s="100" t="s">
        <v>35</v>
      </c>
      <c r="E45" s="101">
        <v>6</v>
      </c>
      <c r="F45" s="47">
        <v>4.95</v>
      </c>
      <c r="G45" s="47">
        <f t="shared" si="6"/>
        <v>29.700000000000003</v>
      </c>
      <c r="H45" s="47" t="s">
        <v>7</v>
      </c>
      <c r="I45" s="102"/>
      <c r="J45" s="103" t="str">
        <f t="shared" si="7"/>
        <v/>
      </c>
    </row>
    <row r="46" spans="1:10" ht="15" customHeight="1" thickBot="1" x14ac:dyDescent="0.25">
      <c r="A46" s="11">
        <v>9102</v>
      </c>
      <c r="B46" s="142" t="s">
        <v>64</v>
      </c>
      <c r="C46" s="143" t="s">
        <v>178</v>
      </c>
      <c r="D46" s="144" t="s">
        <v>30</v>
      </c>
      <c r="E46" s="145">
        <v>6</v>
      </c>
      <c r="F46" s="146">
        <v>4.95</v>
      </c>
      <c r="G46" s="146">
        <f t="shared" si="6"/>
        <v>29.700000000000003</v>
      </c>
      <c r="H46" s="146" t="s">
        <v>7</v>
      </c>
      <c r="I46" s="147"/>
      <c r="J46" s="117" t="str">
        <f t="shared" si="7"/>
        <v/>
      </c>
    </row>
    <row r="47" spans="1:10" s="39" customFormat="1" ht="15" customHeight="1" thickBot="1" x14ac:dyDescent="0.3">
      <c r="A47" s="225" t="s">
        <v>36</v>
      </c>
      <c r="B47" s="226"/>
      <c r="C47" s="226"/>
      <c r="D47" s="226"/>
      <c r="E47" s="226"/>
      <c r="F47" s="226"/>
      <c r="G47" s="226"/>
      <c r="H47" s="226"/>
      <c r="I47" s="226"/>
      <c r="J47" s="227"/>
    </row>
    <row r="48" spans="1:10" ht="16.149999999999999" customHeight="1" x14ac:dyDescent="0.2">
      <c r="A48" s="139">
        <v>820</v>
      </c>
      <c r="B48" s="8" t="s">
        <v>278</v>
      </c>
      <c r="C48" s="52" t="s">
        <v>190</v>
      </c>
      <c r="D48" s="148" t="s">
        <v>119</v>
      </c>
      <c r="E48" s="52">
        <v>6</v>
      </c>
      <c r="F48" s="149">
        <v>4.5</v>
      </c>
      <c r="G48" s="46">
        <f>E48*F48</f>
        <v>27</v>
      </c>
      <c r="H48" s="46" t="s">
        <v>7</v>
      </c>
      <c r="I48" s="95"/>
      <c r="J48" s="103" t="str">
        <f t="shared" ref="J48" si="8">IF(I48="","",I48*G48)</f>
        <v/>
      </c>
    </row>
    <row r="49" spans="1:10" ht="15" customHeight="1" x14ac:dyDescent="0.2">
      <c r="A49" s="150">
        <v>813</v>
      </c>
      <c r="B49" s="10" t="s">
        <v>124</v>
      </c>
      <c r="C49" s="49" t="s">
        <v>190</v>
      </c>
      <c r="D49" s="100" t="s">
        <v>125</v>
      </c>
      <c r="E49" s="49">
        <v>6</v>
      </c>
      <c r="F49" s="151">
        <v>3.75</v>
      </c>
      <c r="G49" s="47">
        <f t="shared" ref="G49:G71" si="9">E49*F49</f>
        <v>22.5</v>
      </c>
      <c r="H49" s="47" t="s">
        <v>7</v>
      </c>
      <c r="I49" s="102"/>
      <c r="J49" s="96" t="str">
        <f t="shared" ref="J49:J59" si="10">IF(I49="","",I49*G49)</f>
        <v/>
      </c>
    </row>
    <row r="50" spans="1:10" ht="15" customHeight="1" x14ac:dyDescent="0.2">
      <c r="A50" s="139">
        <v>824</v>
      </c>
      <c r="B50" s="10" t="s">
        <v>310</v>
      </c>
      <c r="C50" s="49" t="s">
        <v>191</v>
      </c>
      <c r="D50" s="100" t="s">
        <v>201</v>
      </c>
      <c r="E50" s="49">
        <v>6</v>
      </c>
      <c r="F50" s="149">
        <v>3.75</v>
      </c>
      <c r="G50" s="47">
        <f t="shared" si="9"/>
        <v>22.5</v>
      </c>
      <c r="H50" s="47" t="s">
        <v>7</v>
      </c>
      <c r="I50" s="102"/>
      <c r="J50" s="103" t="str">
        <f t="shared" si="10"/>
        <v/>
      </c>
    </row>
    <row r="51" spans="1:10" ht="15" customHeight="1" x14ac:dyDescent="0.2">
      <c r="A51" s="139">
        <v>815</v>
      </c>
      <c r="B51" s="152" t="s">
        <v>255</v>
      </c>
      <c r="C51" s="49" t="s">
        <v>190</v>
      </c>
      <c r="D51" s="49" t="s">
        <v>90</v>
      </c>
      <c r="E51" s="49">
        <v>6</v>
      </c>
      <c r="F51" s="149">
        <v>3.75</v>
      </c>
      <c r="G51" s="47">
        <f t="shared" si="9"/>
        <v>22.5</v>
      </c>
      <c r="H51" s="49" t="s">
        <v>7</v>
      </c>
      <c r="I51" s="141"/>
      <c r="J51" s="103" t="str">
        <f t="shared" si="10"/>
        <v/>
      </c>
    </row>
    <row r="52" spans="1:10" ht="15" customHeight="1" x14ac:dyDescent="0.2">
      <c r="A52" s="139">
        <v>821</v>
      </c>
      <c r="B52" s="152" t="s">
        <v>256</v>
      </c>
      <c r="C52" s="49" t="s">
        <v>132</v>
      </c>
      <c r="D52" s="49" t="s">
        <v>133</v>
      </c>
      <c r="E52" s="49">
        <v>6</v>
      </c>
      <c r="F52" s="149">
        <v>3.75</v>
      </c>
      <c r="G52" s="47">
        <f t="shared" si="9"/>
        <v>22.5</v>
      </c>
      <c r="H52" s="49" t="s">
        <v>7</v>
      </c>
      <c r="I52" s="141"/>
      <c r="J52" s="103" t="str">
        <f t="shared" si="10"/>
        <v/>
      </c>
    </row>
    <row r="53" spans="1:10" ht="15" customHeight="1" x14ac:dyDescent="0.2">
      <c r="A53" s="139">
        <v>817</v>
      </c>
      <c r="B53" s="152" t="s">
        <v>257</v>
      </c>
      <c r="C53" s="49" t="s">
        <v>132</v>
      </c>
      <c r="D53" s="49" t="s">
        <v>110</v>
      </c>
      <c r="E53" s="49">
        <v>6</v>
      </c>
      <c r="F53" s="149">
        <v>3.75</v>
      </c>
      <c r="G53" s="47">
        <f t="shared" si="9"/>
        <v>22.5</v>
      </c>
      <c r="H53" s="49" t="s">
        <v>7</v>
      </c>
      <c r="I53" s="141"/>
      <c r="J53" s="103" t="str">
        <f t="shared" si="10"/>
        <v/>
      </c>
    </row>
    <row r="54" spans="1:10" ht="15" customHeight="1" x14ac:dyDescent="0.2">
      <c r="A54" s="139">
        <v>828</v>
      </c>
      <c r="B54" s="152" t="s">
        <v>405</v>
      </c>
      <c r="C54" s="49" t="s">
        <v>132</v>
      </c>
      <c r="D54" s="49" t="s">
        <v>306</v>
      </c>
      <c r="E54" s="49">
        <v>6</v>
      </c>
      <c r="F54" s="149">
        <v>3.75</v>
      </c>
      <c r="G54" s="47">
        <f t="shared" si="9"/>
        <v>22.5</v>
      </c>
      <c r="H54" s="49" t="s">
        <v>7</v>
      </c>
      <c r="I54" s="141"/>
      <c r="J54" s="103" t="str">
        <f t="shared" si="10"/>
        <v/>
      </c>
    </row>
    <row r="55" spans="1:10" ht="15" customHeight="1" x14ac:dyDescent="0.2">
      <c r="A55" s="139">
        <v>827</v>
      </c>
      <c r="B55" s="152" t="s">
        <v>352</v>
      </c>
      <c r="C55" s="49" t="s">
        <v>190</v>
      </c>
      <c r="D55" s="49" t="s">
        <v>295</v>
      </c>
      <c r="E55" s="49">
        <v>6</v>
      </c>
      <c r="F55" s="149">
        <v>3.75</v>
      </c>
      <c r="G55" s="47">
        <f t="shared" ref="G55" si="11">E55*F55</f>
        <v>22.5</v>
      </c>
      <c r="H55" s="49" t="s">
        <v>7</v>
      </c>
      <c r="I55" s="141"/>
      <c r="J55" s="103" t="str">
        <f t="shared" si="10"/>
        <v/>
      </c>
    </row>
    <row r="56" spans="1:10" ht="15" customHeight="1" x14ac:dyDescent="0.2">
      <c r="A56" s="139">
        <v>814</v>
      </c>
      <c r="B56" s="152" t="s">
        <v>258</v>
      </c>
      <c r="C56" s="49" t="s">
        <v>191</v>
      </c>
      <c r="D56" s="49" t="s">
        <v>111</v>
      </c>
      <c r="E56" s="49">
        <v>6</v>
      </c>
      <c r="F56" s="149">
        <v>3.75</v>
      </c>
      <c r="G56" s="47">
        <f t="shared" si="9"/>
        <v>22.5</v>
      </c>
      <c r="H56" s="49" t="s">
        <v>7</v>
      </c>
      <c r="I56" s="141"/>
      <c r="J56" s="103" t="str">
        <f t="shared" si="10"/>
        <v/>
      </c>
    </row>
    <row r="57" spans="1:10" ht="15" customHeight="1" x14ac:dyDescent="0.2">
      <c r="A57" s="153">
        <v>829</v>
      </c>
      <c r="B57" s="154" t="s">
        <v>398</v>
      </c>
      <c r="C57" s="155" t="s">
        <v>239</v>
      </c>
      <c r="D57" s="155" t="s">
        <v>390</v>
      </c>
      <c r="E57" s="155">
        <v>6</v>
      </c>
      <c r="F57" s="156">
        <v>3.75</v>
      </c>
      <c r="G57" s="131">
        <f t="shared" si="9"/>
        <v>22.5</v>
      </c>
      <c r="H57" s="155"/>
      <c r="I57" s="157"/>
      <c r="J57" s="103" t="str">
        <f t="shared" si="10"/>
        <v/>
      </c>
    </row>
    <row r="58" spans="1:10" ht="15" customHeight="1" x14ac:dyDescent="0.2">
      <c r="A58" s="153">
        <v>816</v>
      </c>
      <c r="B58" s="154" t="s">
        <v>368</v>
      </c>
      <c r="C58" s="155" t="s">
        <v>132</v>
      </c>
      <c r="D58" s="155" t="s">
        <v>357</v>
      </c>
      <c r="E58" s="155">
        <v>6</v>
      </c>
      <c r="F58" s="156">
        <v>3.75</v>
      </c>
      <c r="G58" s="131">
        <f t="shared" ref="G58" si="12">E58*F58</f>
        <v>22.5</v>
      </c>
      <c r="H58" s="155" t="s">
        <v>7</v>
      </c>
      <c r="I58" s="157"/>
      <c r="J58" s="103" t="str">
        <f t="shared" si="10"/>
        <v/>
      </c>
    </row>
    <row r="59" spans="1:10" ht="15" customHeight="1" thickBot="1" x14ac:dyDescent="0.25">
      <c r="A59" s="139">
        <v>825</v>
      </c>
      <c r="B59" s="152" t="s">
        <v>311</v>
      </c>
      <c r="C59" s="49" t="s">
        <v>97</v>
      </c>
      <c r="D59" s="49" t="s">
        <v>202</v>
      </c>
      <c r="E59" s="49">
        <v>6</v>
      </c>
      <c r="F59" s="149">
        <v>3.75</v>
      </c>
      <c r="G59" s="47">
        <f>E59*F59</f>
        <v>22.5</v>
      </c>
      <c r="H59" s="49" t="s">
        <v>7</v>
      </c>
      <c r="I59" s="141"/>
      <c r="J59" s="103" t="str">
        <f t="shared" si="10"/>
        <v/>
      </c>
    </row>
    <row r="60" spans="1:10" ht="16.899999999999999" customHeight="1" thickBot="1" x14ac:dyDescent="0.25">
      <c r="A60" s="268" t="s">
        <v>135</v>
      </c>
      <c r="B60" s="269"/>
      <c r="C60" s="269"/>
      <c r="D60" s="269"/>
      <c r="E60" s="269"/>
      <c r="F60" s="269"/>
      <c r="G60" s="269"/>
      <c r="H60" s="269"/>
      <c r="I60" s="270"/>
      <c r="J60" s="2">
        <f>SUM(J10:J19,J21:J31,J33:J36,J38:J46,J48:J59)</f>
        <v>0</v>
      </c>
    </row>
    <row r="61" spans="1:10" ht="16.149999999999999" customHeight="1" thickBot="1" x14ac:dyDescent="0.25">
      <c r="A61" s="231" t="s">
        <v>175</v>
      </c>
      <c r="B61" s="226"/>
      <c r="C61" s="226"/>
      <c r="D61" s="226"/>
      <c r="E61" s="226"/>
      <c r="F61" s="226"/>
      <c r="G61" s="226"/>
      <c r="H61" s="226"/>
      <c r="I61" s="226"/>
      <c r="J61" s="227"/>
    </row>
    <row r="62" spans="1:10" ht="15.6" customHeight="1" x14ac:dyDescent="0.2">
      <c r="A62" s="139">
        <v>826</v>
      </c>
      <c r="B62" s="10" t="s">
        <v>353</v>
      </c>
      <c r="C62" s="49" t="s">
        <v>97</v>
      </c>
      <c r="D62" s="100" t="s">
        <v>296</v>
      </c>
      <c r="E62" s="49">
        <v>6</v>
      </c>
      <c r="F62" s="149">
        <v>3.75</v>
      </c>
      <c r="G62" s="47">
        <f>E62*F62</f>
        <v>22.5</v>
      </c>
      <c r="H62" s="47" t="s">
        <v>7</v>
      </c>
      <c r="I62" s="102"/>
      <c r="J62" s="103" t="str">
        <f>IF(I62="","",I62*G62)</f>
        <v/>
      </c>
    </row>
    <row r="63" spans="1:10" s="39" customFormat="1" ht="15" customHeight="1" x14ac:dyDescent="0.25">
      <c r="A63" s="139">
        <v>806</v>
      </c>
      <c r="B63" s="10" t="s">
        <v>259</v>
      </c>
      <c r="C63" s="49" t="s">
        <v>97</v>
      </c>
      <c r="D63" s="100" t="s">
        <v>40</v>
      </c>
      <c r="E63" s="49">
        <v>6</v>
      </c>
      <c r="F63" s="149">
        <v>3.75</v>
      </c>
      <c r="G63" s="47">
        <f>E63*F63</f>
        <v>22.5</v>
      </c>
      <c r="H63" s="47"/>
      <c r="I63" s="102"/>
      <c r="J63" s="103" t="str">
        <f>IF(I63="","",I63*G63)</f>
        <v/>
      </c>
    </row>
    <row r="64" spans="1:10" ht="15" customHeight="1" x14ac:dyDescent="0.2">
      <c r="A64" s="139">
        <v>811</v>
      </c>
      <c r="B64" s="152" t="s">
        <v>181</v>
      </c>
      <c r="C64" s="49" t="s">
        <v>190</v>
      </c>
      <c r="D64" s="100" t="s">
        <v>83</v>
      </c>
      <c r="E64" s="49">
        <v>6</v>
      </c>
      <c r="F64" s="149">
        <v>3.75</v>
      </c>
      <c r="G64" s="47">
        <f t="shared" si="9"/>
        <v>22.5</v>
      </c>
      <c r="H64" s="49" t="s">
        <v>7</v>
      </c>
      <c r="I64" s="141"/>
      <c r="J64" s="103" t="str">
        <f t="shared" ref="J64:J71" si="13">IF(I64="","",I64*G64)</f>
        <v/>
      </c>
    </row>
    <row r="65" spans="1:10" ht="15" customHeight="1" x14ac:dyDescent="0.2">
      <c r="A65" s="139">
        <v>812</v>
      </c>
      <c r="B65" s="152" t="s">
        <v>68</v>
      </c>
      <c r="C65" s="49" t="s">
        <v>239</v>
      </c>
      <c r="D65" s="100" t="s">
        <v>248</v>
      </c>
      <c r="E65" s="49">
        <v>6</v>
      </c>
      <c r="F65" s="149">
        <v>3.75</v>
      </c>
      <c r="G65" s="47">
        <f t="shared" si="9"/>
        <v>22.5</v>
      </c>
      <c r="H65" s="49" t="s">
        <v>7</v>
      </c>
      <c r="I65" s="141"/>
      <c r="J65" s="103" t="str">
        <f t="shared" si="13"/>
        <v/>
      </c>
    </row>
    <row r="66" spans="1:10" ht="15" customHeight="1" x14ac:dyDescent="0.2">
      <c r="A66" s="139">
        <v>803</v>
      </c>
      <c r="B66" s="10" t="s">
        <v>260</v>
      </c>
      <c r="C66" s="49" t="s">
        <v>97</v>
      </c>
      <c r="D66" s="100" t="s">
        <v>39</v>
      </c>
      <c r="E66" s="49">
        <v>6</v>
      </c>
      <c r="F66" s="149">
        <v>3.75</v>
      </c>
      <c r="G66" s="47">
        <f t="shared" si="9"/>
        <v>22.5</v>
      </c>
      <c r="H66" s="47" t="s">
        <v>7</v>
      </c>
      <c r="I66" s="102"/>
      <c r="J66" s="103" t="str">
        <f t="shared" si="13"/>
        <v/>
      </c>
    </row>
    <row r="67" spans="1:10" ht="15" customHeight="1" x14ac:dyDescent="0.2">
      <c r="A67" s="139">
        <v>810</v>
      </c>
      <c r="B67" s="10" t="s">
        <v>73</v>
      </c>
      <c r="C67" s="49" t="s">
        <v>190</v>
      </c>
      <c r="D67" s="100" t="s">
        <v>38</v>
      </c>
      <c r="E67" s="49">
        <v>6</v>
      </c>
      <c r="F67" s="149">
        <v>3.75</v>
      </c>
      <c r="G67" s="47">
        <f t="shared" si="9"/>
        <v>22.5</v>
      </c>
      <c r="H67" s="47" t="s">
        <v>7</v>
      </c>
      <c r="I67" s="102"/>
      <c r="J67" s="103" t="str">
        <f t="shared" si="13"/>
        <v/>
      </c>
    </row>
    <row r="68" spans="1:10" ht="15" customHeight="1" x14ac:dyDescent="0.2">
      <c r="A68" s="139">
        <v>809</v>
      </c>
      <c r="B68" s="10" t="s">
        <v>65</v>
      </c>
      <c r="C68" s="49" t="s">
        <v>97</v>
      </c>
      <c r="D68" s="100" t="s">
        <v>37</v>
      </c>
      <c r="E68" s="49">
        <v>6</v>
      </c>
      <c r="F68" s="149">
        <v>3.75</v>
      </c>
      <c r="G68" s="47">
        <f t="shared" si="9"/>
        <v>22.5</v>
      </c>
      <c r="H68" s="47" t="s">
        <v>7</v>
      </c>
      <c r="I68" s="102"/>
      <c r="J68" s="103" t="str">
        <f t="shared" si="13"/>
        <v/>
      </c>
    </row>
    <row r="69" spans="1:10" ht="15" customHeight="1" x14ac:dyDescent="0.2">
      <c r="A69" s="139">
        <v>818</v>
      </c>
      <c r="B69" s="10" t="s">
        <v>261</v>
      </c>
      <c r="C69" s="49" t="s">
        <v>191</v>
      </c>
      <c r="D69" s="100" t="s">
        <v>118</v>
      </c>
      <c r="E69" s="49">
        <v>6</v>
      </c>
      <c r="F69" s="149">
        <v>4.5</v>
      </c>
      <c r="G69" s="47">
        <f t="shared" si="9"/>
        <v>27</v>
      </c>
      <c r="H69" s="47" t="s">
        <v>7</v>
      </c>
      <c r="I69" s="102"/>
      <c r="J69" s="103" t="str">
        <f t="shared" si="13"/>
        <v/>
      </c>
    </row>
    <row r="70" spans="1:10" ht="15" customHeight="1" x14ac:dyDescent="0.2">
      <c r="A70" s="139">
        <v>822</v>
      </c>
      <c r="B70" s="10" t="s">
        <v>279</v>
      </c>
      <c r="C70" s="49" t="s">
        <v>195</v>
      </c>
      <c r="D70" s="100" t="s">
        <v>134</v>
      </c>
      <c r="E70" s="49">
        <v>6</v>
      </c>
      <c r="F70" s="149">
        <v>4.5</v>
      </c>
      <c r="G70" s="47">
        <f t="shared" si="9"/>
        <v>27</v>
      </c>
      <c r="H70" s="47" t="s">
        <v>7</v>
      </c>
      <c r="I70" s="102"/>
      <c r="J70" s="103" t="str">
        <f t="shared" si="13"/>
        <v/>
      </c>
    </row>
    <row r="71" spans="1:10" ht="15" customHeight="1" thickBot="1" x14ac:dyDescent="0.25">
      <c r="A71" s="153">
        <v>830</v>
      </c>
      <c r="B71" s="209" t="s">
        <v>397</v>
      </c>
      <c r="C71" s="155" t="s">
        <v>239</v>
      </c>
      <c r="D71" s="129" t="s">
        <v>391</v>
      </c>
      <c r="E71" s="155">
        <v>6</v>
      </c>
      <c r="F71" s="156">
        <v>3.75</v>
      </c>
      <c r="G71" s="131">
        <f t="shared" si="9"/>
        <v>22.5</v>
      </c>
      <c r="H71" s="131"/>
      <c r="I71" s="210"/>
      <c r="J71" s="103" t="str">
        <f t="shared" si="13"/>
        <v/>
      </c>
    </row>
    <row r="72" spans="1:10" ht="16.149999999999999" customHeight="1" thickBot="1" x14ac:dyDescent="0.25">
      <c r="A72" s="231" t="s">
        <v>262</v>
      </c>
      <c r="B72" s="226"/>
      <c r="C72" s="226"/>
      <c r="D72" s="226"/>
      <c r="E72" s="226"/>
      <c r="F72" s="226"/>
      <c r="G72" s="226"/>
      <c r="H72" s="226"/>
      <c r="I72" s="226"/>
      <c r="J72" s="227"/>
    </row>
    <row r="73" spans="1:10" ht="15" customHeight="1" x14ac:dyDescent="0.2">
      <c r="A73" s="150">
        <v>81413</v>
      </c>
      <c r="B73" s="162" t="s">
        <v>268</v>
      </c>
      <c r="C73" s="52" t="s">
        <v>136</v>
      </c>
      <c r="D73" s="148" t="s">
        <v>137</v>
      </c>
      <c r="E73" s="163">
        <v>6</v>
      </c>
      <c r="F73" s="151">
        <v>4.95</v>
      </c>
      <c r="G73" s="151">
        <f t="shared" ref="G73:G77" si="14">F73*E73</f>
        <v>29.700000000000003</v>
      </c>
      <c r="H73" s="52" t="s">
        <v>7</v>
      </c>
      <c r="I73" s="164"/>
      <c r="J73" s="103" t="str">
        <f t="shared" ref="J73:J77" si="15">IF(I73="","",I73*G73)</f>
        <v/>
      </c>
    </row>
    <row r="74" spans="1:10" ht="15" customHeight="1" x14ac:dyDescent="0.2">
      <c r="A74" s="150">
        <v>81113</v>
      </c>
      <c r="B74" s="162" t="s">
        <v>269</v>
      </c>
      <c r="C74" s="52" t="s">
        <v>148</v>
      </c>
      <c r="D74" s="148" t="s">
        <v>138</v>
      </c>
      <c r="E74" s="163">
        <v>6</v>
      </c>
      <c r="F74" s="151">
        <v>4.95</v>
      </c>
      <c r="G74" s="149">
        <f t="shared" si="14"/>
        <v>29.700000000000003</v>
      </c>
      <c r="H74" s="52" t="s">
        <v>7</v>
      </c>
      <c r="I74" s="165"/>
      <c r="J74" s="103" t="str">
        <f t="shared" si="15"/>
        <v/>
      </c>
    </row>
    <row r="75" spans="1:10" ht="15" customHeight="1" x14ac:dyDescent="0.2">
      <c r="A75" s="150">
        <v>81213</v>
      </c>
      <c r="B75" s="162" t="s">
        <v>270</v>
      </c>
      <c r="C75" s="52" t="s">
        <v>145</v>
      </c>
      <c r="D75" s="148" t="s">
        <v>146</v>
      </c>
      <c r="E75" s="163">
        <v>6</v>
      </c>
      <c r="F75" s="151">
        <v>4.95</v>
      </c>
      <c r="G75" s="149">
        <f t="shared" si="14"/>
        <v>29.700000000000003</v>
      </c>
      <c r="H75" s="52" t="s">
        <v>7</v>
      </c>
      <c r="I75" s="165"/>
      <c r="J75" s="103" t="str">
        <f t="shared" si="15"/>
        <v/>
      </c>
    </row>
    <row r="76" spans="1:10" ht="15" customHeight="1" x14ac:dyDescent="0.2">
      <c r="A76" s="139">
        <v>80313</v>
      </c>
      <c r="B76" s="10" t="s">
        <v>271</v>
      </c>
      <c r="C76" s="52" t="s">
        <v>139</v>
      </c>
      <c r="D76" s="148" t="s">
        <v>147</v>
      </c>
      <c r="E76" s="163">
        <v>6</v>
      </c>
      <c r="F76" s="151">
        <v>4.95</v>
      </c>
      <c r="G76" s="149">
        <f t="shared" si="14"/>
        <v>29.700000000000003</v>
      </c>
      <c r="H76" s="52" t="s">
        <v>7</v>
      </c>
      <c r="I76" s="165"/>
      <c r="J76" s="103" t="str">
        <f t="shared" si="15"/>
        <v/>
      </c>
    </row>
    <row r="77" spans="1:10" ht="15" customHeight="1" thickBot="1" x14ac:dyDescent="0.25">
      <c r="A77" s="166">
        <v>81013</v>
      </c>
      <c r="B77" s="167" t="s">
        <v>272</v>
      </c>
      <c r="C77" s="55" t="s">
        <v>148</v>
      </c>
      <c r="D77" s="107" t="s">
        <v>155</v>
      </c>
      <c r="E77" s="55">
        <v>6</v>
      </c>
      <c r="F77" s="168">
        <v>4.95</v>
      </c>
      <c r="G77" s="169">
        <f t="shared" si="14"/>
        <v>29.700000000000003</v>
      </c>
      <c r="H77" s="57" t="s">
        <v>7</v>
      </c>
      <c r="I77" s="170"/>
      <c r="J77" s="109" t="str">
        <f t="shared" si="15"/>
        <v/>
      </c>
    </row>
    <row r="78" spans="1:10" ht="15" customHeight="1" thickBot="1" x14ac:dyDescent="0.25">
      <c r="A78" s="232" t="s">
        <v>364</v>
      </c>
      <c r="B78" s="233"/>
      <c r="C78" s="233"/>
      <c r="D78" s="233"/>
      <c r="E78" s="233"/>
      <c r="F78" s="233"/>
      <c r="G78" s="233"/>
      <c r="H78" s="233"/>
      <c r="I78" s="233"/>
      <c r="J78" s="234"/>
    </row>
    <row r="79" spans="1:10" ht="15" customHeight="1" x14ac:dyDescent="0.2">
      <c r="A79" s="171">
        <v>9105</v>
      </c>
      <c r="B79" s="172" t="s">
        <v>366</v>
      </c>
      <c r="C79" s="173" t="s">
        <v>358</v>
      </c>
      <c r="D79" s="174" t="s">
        <v>359</v>
      </c>
      <c r="E79" s="175">
        <v>6</v>
      </c>
      <c r="F79" s="176">
        <v>4.8499999999999996</v>
      </c>
      <c r="G79" s="176">
        <f t="shared" ref="G79:G80" si="16">E79*F79</f>
        <v>29.099999999999998</v>
      </c>
      <c r="H79" s="176" t="s">
        <v>7</v>
      </c>
      <c r="I79" s="177"/>
      <c r="J79" s="96" t="str">
        <f t="shared" ref="J79:J80" si="17">IF(I79="","",I79*G79)</f>
        <v/>
      </c>
    </row>
    <row r="80" spans="1:10" ht="15" customHeight="1" thickBot="1" x14ac:dyDescent="0.25">
      <c r="A80" s="171">
        <v>9188</v>
      </c>
      <c r="B80" s="172" t="s">
        <v>367</v>
      </c>
      <c r="C80" s="173" t="s">
        <v>358</v>
      </c>
      <c r="D80" s="174" t="s">
        <v>360</v>
      </c>
      <c r="E80" s="175">
        <v>6</v>
      </c>
      <c r="F80" s="176">
        <v>4.8499999999999996</v>
      </c>
      <c r="G80" s="176">
        <f t="shared" si="16"/>
        <v>29.099999999999998</v>
      </c>
      <c r="H80" s="176" t="s">
        <v>7</v>
      </c>
      <c r="I80" s="177"/>
      <c r="J80" s="96" t="str">
        <f t="shared" si="17"/>
        <v/>
      </c>
    </row>
    <row r="81" spans="1:10" s="40" customFormat="1" ht="16.149999999999999" customHeight="1" thickBot="1" x14ac:dyDescent="0.3">
      <c r="A81" s="232" t="s">
        <v>41</v>
      </c>
      <c r="B81" s="233"/>
      <c r="C81" s="233"/>
      <c r="D81" s="233"/>
      <c r="E81" s="233"/>
      <c r="F81" s="233"/>
      <c r="G81" s="233"/>
      <c r="H81" s="233"/>
      <c r="I81" s="233"/>
      <c r="J81" s="234"/>
    </row>
    <row r="82" spans="1:10" ht="15" customHeight="1" x14ac:dyDescent="0.2">
      <c r="A82" s="91">
        <v>9108</v>
      </c>
      <c r="B82" s="92" t="s">
        <v>69</v>
      </c>
      <c r="C82" s="93" t="s">
        <v>88</v>
      </c>
      <c r="D82" s="148" t="s">
        <v>67</v>
      </c>
      <c r="E82" s="94">
        <v>6</v>
      </c>
      <c r="F82" s="46">
        <v>4.95</v>
      </c>
      <c r="G82" s="46">
        <f t="shared" ref="G82:G89" si="18">E82*F82</f>
        <v>29.700000000000003</v>
      </c>
      <c r="H82" s="46" t="s">
        <v>7</v>
      </c>
      <c r="I82" s="178"/>
      <c r="J82" s="96" t="str">
        <f t="shared" ref="J82:J89" si="19">IF(I82="","",I82*G82)</f>
        <v/>
      </c>
    </row>
    <row r="83" spans="1:10" s="40" customFormat="1" ht="15" customHeight="1" x14ac:dyDescent="0.25">
      <c r="A83" s="97">
        <v>9101</v>
      </c>
      <c r="B83" s="104" t="s">
        <v>66</v>
      </c>
      <c r="C83" s="99" t="s">
        <v>52</v>
      </c>
      <c r="D83" s="100" t="s">
        <v>59</v>
      </c>
      <c r="E83" s="101">
        <v>6</v>
      </c>
      <c r="F83" s="47">
        <v>4.95</v>
      </c>
      <c r="G83" s="47">
        <f t="shared" si="18"/>
        <v>29.700000000000003</v>
      </c>
      <c r="H83" s="47" t="s">
        <v>7</v>
      </c>
      <c r="I83" s="102"/>
      <c r="J83" s="103" t="str">
        <f t="shared" si="19"/>
        <v/>
      </c>
    </row>
    <row r="84" spans="1:10" s="40" customFormat="1" ht="15" customHeight="1" x14ac:dyDescent="0.25">
      <c r="A84" s="97">
        <v>9111</v>
      </c>
      <c r="B84" s="98" t="s">
        <v>78</v>
      </c>
      <c r="C84" s="99" t="s">
        <v>52</v>
      </c>
      <c r="D84" s="47" t="s">
        <v>72</v>
      </c>
      <c r="E84" s="101">
        <v>6</v>
      </c>
      <c r="F84" s="47">
        <v>4.95</v>
      </c>
      <c r="G84" s="47">
        <f t="shared" si="18"/>
        <v>29.700000000000003</v>
      </c>
      <c r="H84" s="47" t="s">
        <v>7</v>
      </c>
      <c r="I84" s="102"/>
      <c r="J84" s="103" t="str">
        <f t="shared" si="19"/>
        <v/>
      </c>
    </row>
    <row r="85" spans="1:10" s="40" customFormat="1" ht="15" customHeight="1" x14ac:dyDescent="0.25">
      <c r="A85" s="97">
        <v>9112</v>
      </c>
      <c r="B85" s="98" t="s">
        <v>77</v>
      </c>
      <c r="C85" s="99" t="s">
        <v>299</v>
      </c>
      <c r="D85" s="47" t="s">
        <v>71</v>
      </c>
      <c r="E85" s="101">
        <v>6</v>
      </c>
      <c r="F85" s="47">
        <v>4.95</v>
      </c>
      <c r="G85" s="47">
        <f t="shared" si="18"/>
        <v>29.700000000000003</v>
      </c>
      <c r="H85" s="47" t="s">
        <v>7</v>
      </c>
      <c r="I85" s="102"/>
      <c r="J85" s="103" t="str">
        <f t="shared" si="19"/>
        <v/>
      </c>
    </row>
    <row r="86" spans="1:10" s="40" customFormat="1" ht="15" customHeight="1" x14ac:dyDescent="0.25">
      <c r="A86" s="97">
        <v>9141</v>
      </c>
      <c r="B86" s="104" t="s">
        <v>123</v>
      </c>
      <c r="C86" s="99" t="s">
        <v>108</v>
      </c>
      <c r="D86" s="100" t="s">
        <v>101</v>
      </c>
      <c r="E86" s="101">
        <v>6</v>
      </c>
      <c r="F86" s="47">
        <v>4.95</v>
      </c>
      <c r="G86" s="47">
        <f t="shared" si="18"/>
        <v>29.700000000000003</v>
      </c>
      <c r="H86" s="47" t="s">
        <v>7</v>
      </c>
      <c r="I86" s="102"/>
      <c r="J86" s="103" t="str">
        <f t="shared" si="19"/>
        <v/>
      </c>
    </row>
    <row r="87" spans="1:10" s="40" customFormat="1" ht="15" customHeight="1" x14ac:dyDescent="0.25">
      <c r="A87" s="97">
        <v>9067</v>
      </c>
      <c r="B87" s="104" t="s">
        <v>253</v>
      </c>
      <c r="C87" s="99" t="s">
        <v>117</v>
      </c>
      <c r="D87" s="100" t="s">
        <v>42</v>
      </c>
      <c r="E87" s="101">
        <v>6</v>
      </c>
      <c r="F87" s="47">
        <v>4.95</v>
      </c>
      <c r="G87" s="47">
        <f t="shared" si="18"/>
        <v>29.700000000000003</v>
      </c>
      <c r="H87" s="47" t="s">
        <v>7</v>
      </c>
      <c r="I87" s="102"/>
      <c r="J87" s="103" t="str">
        <f t="shared" si="19"/>
        <v/>
      </c>
    </row>
    <row r="88" spans="1:10" s="40" customFormat="1" ht="15" customHeight="1" x14ac:dyDescent="0.25">
      <c r="A88" s="97">
        <v>9123</v>
      </c>
      <c r="B88" s="98" t="s">
        <v>105</v>
      </c>
      <c r="C88" s="99" t="s">
        <v>139</v>
      </c>
      <c r="D88" s="47" t="s">
        <v>89</v>
      </c>
      <c r="E88" s="101">
        <v>6</v>
      </c>
      <c r="F88" s="47">
        <v>4.95</v>
      </c>
      <c r="G88" s="47">
        <f t="shared" si="18"/>
        <v>29.700000000000003</v>
      </c>
      <c r="H88" s="47" t="s">
        <v>7</v>
      </c>
      <c r="I88" s="102"/>
      <c r="J88" s="103" t="str">
        <f t="shared" si="19"/>
        <v/>
      </c>
    </row>
    <row r="89" spans="1:10" s="40" customFormat="1" ht="15" customHeight="1" thickBot="1" x14ac:dyDescent="0.3">
      <c r="A89" s="97">
        <v>9114</v>
      </c>
      <c r="B89" s="98" t="s">
        <v>76</v>
      </c>
      <c r="C89" s="99" t="s">
        <v>75</v>
      </c>
      <c r="D89" s="47" t="s">
        <v>70</v>
      </c>
      <c r="E89" s="101">
        <v>6</v>
      </c>
      <c r="F89" s="47">
        <v>4.95</v>
      </c>
      <c r="G89" s="47">
        <f t="shared" si="18"/>
        <v>29.700000000000003</v>
      </c>
      <c r="H89" s="47" t="s">
        <v>7</v>
      </c>
      <c r="I89" s="102"/>
      <c r="J89" s="103" t="str">
        <f t="shared" si="19"/>
        <v/>
      </c>
    </row>
    <row r="90" spans="1:10" s="48" customFormat="1" ht="16.149999999999999" customHeight="1" thickBot="1" x14ac:dyDescent="0.3">
      <c r="A90" s="235" t="s">
        <v>334</v>
      </c>
      <c r="B90" s="236"/>
      <c r="C90" s="236"/>
      <c r="D90" s="236"/>
      <c r="E90" s="236"/>
      <c r="F90" s="236"/>
      <c r="G90" s="236"/>
      <c r="H90" s="236"/>
      <c r="I90" s="236"/>
      <c r="J90" s="237"/>
    </row>
    <row r="91" spans="1:10" s="40" customFormat="1" ht="15" customHeight="1" x14ac:dyDescent="0.25">
      <c r="A91" s="179">
        <v>9183</v>
      </c>
      <c r="B91" s="180" t="s">
        <v>338</v>
      </c>
      <c r="C91" s="181" t="s">
        <v>52</v>
      </c>
      <c r="D91" s="181" t="s">
        <v>308</v>
      </c>
      <c r="E91" s="181">
        <v>6</v>
      </c>
      <c r="F91" s="182">
        <v>4.8499999999999996</v>
      </c>
      <c r="G91" s="183">
        <f t="shared" ref="G91:G92" si="20">F91*E91</f>
        <v>29.099999999999998</v>
      </c>
      <c r="H91" s="181" t="s">
        <v>7</v>
      </c>
      <c r="I91" s="184"/>
      <c r="J91" s="125" t="str">
        <f t="shared" ref="J91:J92" si="21">IF(I91="","",I91*G91)</f>
        <v/>
      </c>
    </row>
    <row r="92" spans="1:10" s="40" customFormat="1" ht="15" customHeight="1" thickBot="1" x14ac:dyDescent="0.3">
      <c r="A92" s="153">
        <v>9182</v>
      </c>
      <c r="B92" s="185" t="s">
        <v>339</v>
      </c>
      <c r="C92" s="155" t="s">
        <v>340</v>
      </c>
      <c r="D92" s="155" t="s">
        <v>309</v>
      </c>
      <c r="E92" s="155">
        <v>6</v>
      </c>
      <c r="F92" s="156">
        <v>4.8499999999999996</v>
      </c>
      <c r="G92" s="131">
        <f t="shared" si="20"/>
        <v>29.099999999999998</v>
      </c>
      <c r="H92" s="155" t="s">
        <v>7</v>
      </c>
      <c r="I92" s="157"/>
      <c r="J92" s="103" t="str">
        <f t="shared" si="21"/>
        <v/>
      </c>
    </row>
    <row r="93" spans="1:10" s="48" customFormat="1" ht="16.149999999999999" customHeight="1" thickBot="1" x14ac:dyDescent="0.3">
      <c r="A93" s="235" t="s">
        <v>196</v>
      </c>
      <c r="B93" s="236"/>
      <c r="C93" s="236"/>
      <c r="D93" s="236"/>
      <c r="E93" s="236"/>
      <c r="F93" s="236"/>
      <c r="G93" s="236"/>
      <c r="H93" s="236"/>
      <c r="I93" s="236"/>
      <c r="J93" s="237"/>
    </row>
    <row r="94" spans="1:10" s="40" customFormat="1" ht="15" customHeight="1" x14ac:dyDescent="0.25">
      <c r="A94" s="186">
        <v>9131</v>
      </c>
      <c r="B94" s="119" t="s">
        <v>267</v>
      </c>
      <c r="C94" s="137" t="s">
        <v>191</v>
      </c>
      <c r="D94" s="137" t="s">
        <v>98</v>
      </c>
      <c r="E94" s="137">
        <v>24</v>
      </c>
      <c r="F94" s="187">
        <v>3</v>
      </c>
      <c r="G94" s="123">
        <f>E94*F94</f>
        <v>72</v>
      </c>
      <c r="H94" s="137"/>
      <c r="I94" s="138"/>
      <c r="J94" s="125" t="str">
        <f t="shared" ref="J94:J101" si="22">IF(I94="","",I94*G94)</f>
        <v/>
      </c>
    </row>
    <row r="95" spans="1:10" s="40" customFormat="1" ht="15" customHeight="1" x14ac:dyDescent="0.25">
      <c r="A95" s="153">
        <v>9192</v>
      </c>
      <c r="B95" s="185" t="s">
        <v>388</v>
      </c>
      <c r="C95" s="155" t="s">
        <v>115</v>
      </c>
      <c r="D95" s="155" t="s">
        <v>375</v>
      </c>
      <c r="E95" s="155">
        <v>6</v>
      </c>
      <c r="F95" s="156">
        <v>3.25</v>
      </c>
      <c r="G95" s="131">
        <f>E95*F95</f>
        <v>19.5</v>
      </c>
      <c r="H95" s="155"/>
      <c r="I95" s="157"/>
      <c r="J95" s="103" t="str">
        <f t="shared" si="22"/>
        <v/>
      </c>
    </row>
    <row r="96" spans="1:10" s="40" customFormat="1" ht="15" customHeight="1" x14ac:dyDescent="0.25">
      <c r="A96" s="139">
        <v>9126</v>
      </c>
      <c r="B96" s="98" t="s">
        <v>106</v>
      </c>
      <c r="C96" s="49" t="s">
        <v>192</v>
      </c>
      <c r="D96" s="49" t="s">
        <v>93</v>
      </c>
      <c r="E96" s="49">
        <v>6</v>
      </c>
      <c r="F96" s="149">
        <v>3.25</v>
      </c>
      <c r="G96" s="47">
        <f t="shared" ref="G96:G101" si="23">E96*F96</f>
        <v>19.5</v>
      </c>
      <c r="H96" s="49"/>
      <c r="I96" s="141"/>
      <c r="J96" s="103" t="str">
        <f t="shared" si="22"/>
        <v/>
      </c>
    </row>
    <row r="97" spans="1:10" s="40" customFormat="1" ht="15" customHeight="1" x14ac:dyDescent="0.25">
      <c r="A97" s="153">
        <v>9174</v>
      </c>
      <c r="B97" s="185" t="s">
        <v>370</v>
      </c>
      <c r="C97" s="155" t="s">
        <v>361</v>
      </c>
      <c r="D97" s="155" t="s">
        <v>362</v>
      </c>
      <c r="E97" s="155">
        <v>12</v>
      </c>
      <c r="F97" s="156">
        <v>3.5</v>
      </c>
      <c r="G97" s="131">
        <f t="shared" ref="G97" si="24">E97*F97</f>
        <v>42</v>
      </c>
      <c r="H97" s="155" t="s">
        <v>7</v>
      </c>
      <c r="I97" s="157"/>
      <c r="J97" s="103" t="str">
        <f t="shared" ref="J97" si="25">IF(I97="","",I97*G97)</f>
        <v/>
      </c>
    </row>
    <row r="98" spans="1:10" s="40" customFormat="1" ht="15" customHeight="1" x14ac:dyDescent="0.25">
      <c r="A98" s="153">
        <v>9185</v>
      </c>
      <c r="B98" s="185" t="s">
        <v>343</v>
      </c>
      <c r="C98" s="155" t="s">
        <v>115</v>
      </c>
      <c r="D98" s="155" t="s">
        <v>344</v>
      </c>
      <c r="E98" s="155">
        <v>6</v>
      </c>
      <c r="F98" s="156">
        <v>3.25</v>
      </c>
      <c r="G98" s="131">
        <f t="shared" si="23"/>
        <v>19.5</v>
      </c>
      <c r="H98" s="155"/>
      <c r="I98" s="157"/>
      <c r="J98" s="103" t="str">
        <f t="shared" si="22"/>
        <v/>
      </c>
    </row>
    <row r="99" spans="1:10" s="50" customFormat="1" ht="15" customHeight="1" x14ac:dyDescent="0.25">
      <c r="A99" s="153">
        <v>9184</v>
      </c>
      <c r="B99" s="185" t="s">
        <v>345</v>
      </c>
      <c r="C99" s="155" t="s">
        <v>192</v>
      </c>
      <c r="D99" s="155" t="s">
        <v>346</v>
      </c>
      <c r="E99" s="155">
        <v>6</v>
      </c>
      <c r="F99" s="156">
        <v>3.25</v>
      </c>
      <c r="G99" s="131">
        <f t="shared" si="23"/>
        <v>19.5</v>
      </c>
      <c r="H99" s="155"/>
      <c r="I99" s="157"/>
      <c r="J99" s="103" t="str">
        <f t="shared" si="22"/>
        <v/>
      </c>
    </row>
    <row r="100" spans="1:10" s="50" customFormat="1" ht="16.149999999999999" customHeight="1" x14ac:dyDescent="0.25">
      <c r="A100" s="139">
        <v>9127</v>
      </c>
      <c r="B100" s="98" t="s">
        <v>107</v>
      </c>
      <c r="C100" s="49" t="s">
        <v>192</v>
      </c>
      <c r="D100" s="49" t="s">
        <v>95</v>
      </c>
      <c r="E100" s="49">
        <v>6</v>
      </c>
      <c r="F100" s="149">
        <v>3.25</v>
      </c>
      <c r="G100" s="47">
        <f t="shared" si="23"/>
        <v>19.5</v>
      </c>
      <c r="H100" s="49"/>
      <c r="I100" s="141"/>
      <c r="J100" s="103" t="str">
        <f t="shared" si="22"/>
        <v/>
      </c>
    </row>
    <row r="101" spans="1:10" s="50" customFormat="1" ht="15" customHeight="1" thickBot="1" x14ac:dyDescent="0.3">
      <c r="A101" s="158">
        <v>9054</v>
      </c>
      <c r="B101" s="159" t="s">
        <v>27</v>
      </c>
      <c r="C101" s="160" t="s">
        <v>191</v>
      </c>
      <c r="D101" s="144" t="s">
        <v>28</v>
      </c>
      <c r="E101" s="160">
        <v>12</v>
      </c>
      <c r="F101" s="161">
        <v>3.5</v>
      </c>
      <c r="G101" s="146">
        <f t="shared" si="23"/>
        <v>42</v>
      </c>
      <c r="H101" s="146"/>
      <c r="I101" s="147"/>
      <c r="J101" s="117" t="str">
        <f t="shared" si="22"/>
        <v/>
      </c>
    </row>
    <row r="102" spans="1:10" s="50" customFormat="1" ht="15" customHeight="1" thickBot="1" x14ac:dyDescent="0.3">
      <c r="A102" s="271" t="s">
        <v>43</v>
      </c>
      <c r="B102" s="272"/>
      <c r="C102" s="272"/>
      <c r="D102" s="272"/>
      <c r="E102" s="272"/>
      <c r="F102" s="272"/>
      <c r="G102" s="272"/>
      <c r="H102" s="272"/>
      <c r="I102" s="272"/>
      <c r="J102" s="273"/>
    </row>
    <row r="103" spans="1:10" s="50" customFormat="1" ht="15" customHeight="1" x14ac:dyDescent="0.25">
      <c r="A103" s="186">
        <v>9150</v>
      </c>
      <c r="B103" s="119" t="s">
        <v>182</v>
      </c>
      <c r="C103" s="137" t="s">
        <v>52</v>
      </c>
      <c r="D103" s="137" t="s">
        <v>283</v>
      </c>
      <c r="E103" s="137">
        <v>6</v>
      </c>
      <c r="F103" s="123">
        <v>4.8499999999999996</v>
      </c>
      <c r="G103" s="123">
        <f t="shared" ref="G103:G120" si="26">E103*F103</f>
        <v>29.099999999999998</v>
      </c>
      <c r="H103" s="188"/>
      <c r="I103" s="138"/>
      <c r="J103" s="125" t="str">
        <f t="shared" ref="J103:J120" si="27">IF(I103="","",I103*G103)</f>
        <v/>
      </c>
    </row>
    <row r="104" spans="1:10" s="40" customFormat="1" ht="15" customHeight="1" x14ac:dyDescent="0.25">
      <c r="A104" s="97">
        <v>9083</v>
      </c>
      <c r="B104" s="104" t="s">
        <v>251</v>
      </c>
      <c r="C104" s="99" t="s">
        <v>52</v>
      </c>
      <c r="D104" s="47" t="s">
        <v>50</v>
      </c>
      <c r="E104" s="101">
        <v>6</v>
      </c>
      <c r="F104" s="47">
        <v>4.8499999999999996</v>
      </c>
      <c r="G104" s="47">
        <f t="shared" si="26"/>
        <v>29.099999999999998</v>
      </c>
      <c r="H104" s="47" t="s">
        <v>7</v>
      </c>
      <c r="I104" s="102"/>
      <c r="J104" s="103" t="str">
        <f t="shared" si="27"/>
        <v/>
      </c>
    </row>
    <row r="105" spans="1:10" s="40" customFormat="1" ht="15" customHeight="1" x14ac:dyDescent="0.25">
      <c r="A105" s="97">
        <v>9117</v>
      </c>
      <c r="B105" s="98" t="s">
        <v>80</v>
      </c>
      <c r="C105" s="99" t="s">
        <v>52</v>
      </c>
      <c r="D105" s="100" t="s">
        <v>249</v>
      </c>
      <c r="E105" s="101">
        <v>6</v>
      </c>
      <c r="F105" s="47">
        <v>4.8499999999999996</v>
      </c>
      <c r="G105" s="47">
        <f t="shared" si="26"/>
        <v>29.099999999999998</v>
      </c>
      <c r="H105" s="49" t="s">
        <v>7</v>
      </c>
      <c r="I105" s="141"/>
      <c r="J105" s="103" t="str">
        <f t="shared" si="27"/>
        <v/>
      </c>
    </row>
    <row r="106" spans="1:10" s="48" customFormat="1" ht="15" customHeight="1" x14ac:dyDescent="0.25">
      <c r="A106" s="97">
        <v>9173</v>
      </c>
      <c r="B106" s="104" t="s">
        <v>293</v>
      </c>
      <c r="C106" s="99" t="s">
        <v>52</v>
      </c>
      <c r="D106" s="47" t="s">
        <v>166</v>
      </c>
      <c r="E106" s="101">
        <v>6</v>
      </c>
      <c r="F106" s="47">
        <v>4.8499999999999996</v>
      </c>
      <c r="G106" s="47">
        <f t="shared" si="26"/>
        <v>29.099999999999998</v>
      </c>
      <c r="H106" s="47" t="s">
        <v>7</v>
      </c>
      <c r="I106" s="102"/>
      <c r="J106" s="103" t="str">
        <f t="shared" si="27"/>
        <v/>
      </c>
    </row>
    <row r="107" spans="1:10" s="48" customFormat="1" ht="15" customHeight="1" x14ac:dyDescent="0.25">
      <c r="A107" s="97">
        <v>9093</v>
      </c>
      <c r="B107" s="104" t="s">
        <v>60</v>
      </c>
      <c r="C107" s="99" t="s">
        <v>52</v>
      </c>
      <c r="D107" s="47" t="s">
        <v>44</v>
      </c>
      <c r="E107" s="101">
        <v>6</v>
      </c>
      <c r="F107" s="47">
        <v>4.8499999999999996</v>
      </c>
      <c r="G107" s="47">
        <f t="shared" si="26"/>
        <v>29.099999999999998</v>
      </c>
      <c r="H107" s="47" t="s">
        <v>7</v>
      </c>
      <c r="I107" s="102"/>
      <c r="J107" s="103" t="str">
        <f t="shared" si="27"/>
        <v/>
      </c>
    </row>
    <row r="108" spans="1:10" s="40" customFormat="1" ht="15" customHeight="1" x14ac:dyDescent="0.25">
      <c r="A108" s="97">
        <v>9094</v>
      </c>
      <c r="B108" s="104" t="s">
        <v>61</v>
      </c>
      <c r="C108" s="99" t="s">
        <v>52</v>
      </c>
      <c r="D108" s="47" t="s">
        <v>45</v>
      </c>
      <c r="E108" s="101">
        <v>6</v>
      </c>
      <c r="F108" s="47">
        <v>4.8499999999999996</v>
      </c>
      <c r="G108" s="47">
        <f t="shared" si="26"/>
        <v>29.099999999999998</v>
      </c>
      <c r="H108" s="47" t="s">
        <v>7</v>
      </c>
      <c r="I108" s="102"/>
      <c r="J108" s="103" t="str">
        <f t="shared" si="27"/>
        <v/>
      </c>
    </row>
    <row r="109" spans="1:10" s="48" customFormat="1" ht="15" customHeight="1" x14ac:dyDescent="0.25">
      <c r="A109" s="97">
        <v>9160</v>
      </c>
      <c r="B109" s="104" t="s">
        <v>149</v>
      </c>
      <c r="C109" s="99" t="s">
        <v>55</v>
      </c>
      <c r="D109" s="47" t="s">
        <v>140</v>
      </c>
      <c r="E109" s="101">
        <v>6</v>
      </c>
      <c r="F109" s="47">
        <v>4.8499999999999996</v>
      </c>
      <c r="G109" s="47">
        <f t="shared" si="26"/>
        <v>29.099999999999998</v>
      </c>
      <c r="H109" s="47" t="s">
        <v>7</v>
      </c>
      <c r="I109" s="102"/>
      <c r="J109" s="103" t="str">
        <f t="shared" si="27"/>
        <v/>
      </c>
    </row>
    <row r="110" spans="1:10" s="48" customFormat="1" ht="15" customHeight="1" x14ac:dyDescent="0.25">
      <c r="A110" s="97">
        <v>9085</v>
      </c>
      <c r="B110" s="104" t="s">
        <v>48</v>
      </c>
      <c r="C110" s="99" t="s">
        <v>55</v>
      </c>
      <c r="D110" s="47" t="s">
        <v>49</v>
      </c>
      <c r="E110" s="101">
        <v>6</v>
      </c>
      <c r="F110" s="47">
        <v>4.8499999999999996</v>
      </c>
      <c r="G110" s="47">
        <f t="shared" si="26"/>
        <v>29.099999999999998</v>
      </c>
      <c r="H110" s="47" t="s">
        <v>7</v>
      </c>
      <c r="I110" s="102"/>
      <c r="J110" s="103" t="str">
        <f t="shared" si="27"/>
        <v/>
      </c>
    </row>
    <row r="111" spans="1:10" s="48" customFormat="1" ht="15" customHeight="1" x14ac:dyDescent="0.25">
      <c r="A111" s="97">
        <v>9095</v>
      </c>
      <c r="B111" s="104" t="s">
        <v>46</v>
      </c>
      <c r="C111" s="99" t="s">
        <v>55</v>
      </c>
      <c r="D111" s="47" t="s">
        <v>47</v>
      </c>
      <c r="E111" s="101">
        <v>6</v>
      </c>
      <c r="F111" s="47">
        <v>5</v>
      </c>
      <c r="G111" s="47">
        <f t="shared" si="26"/>
        <v>30</v>
      </c>
      <c r="H111" s="47" t="s">
        <v>7</v>
      </c>
      <c r="I111" s="102"/>
      <c r="J111" s="103" t="str">
        <f t="shared" si="27"/>
        <v/>
      </c>
    </row>
    <row r="112" spans="1:10" s="40" customFormat="1" ht="15" customHeight="1" x14ac:dyDescent="0.25">
      <c r="A112" s="97">
        <v>9176</v>
      </c>
      <c r="B112" s="104" t="s">
        <v>354</v>
      </c>
      <c r="C112" s="99" t="s">
        <v>297</v>
      </c>
      <c r="D112" s="47" t="s">
        <v>298</v>
      </c>
      <c r="E112" s="101">
        <v>6</v>
      </c>
      <c r="F112" s="47">
        <v>4.8499999999999996</v>
      </c>
      <c r="G112" s="47">
        <f t="shared" si="26"/>
        <v>29.099999999999998</v>
      </c>
      <c r="H112" s="47" t="s">
        <v>7</v>
      </c>
      <c r="I112" s="102"/>
      <c r="J112" s="103" t="str">
        <f t="shared" si="27"/>
        <v/>
      </c>
    </row>
    <row r="113" spans="1:10" s="40" customFormat="1" ht="15" customHeight="1" x14ac:dyDescent="0.25">
      <c r="A113" s="97">
        <v>9122</v>
      </c>
      <c r="B113" s="104" t="s">
        <v>109</v>
      </c>
      <c r="C113" s="99" t="s">
        <v>52</v>
      </c>
      <c r="D113" s="140" t="s">
        <v>87</v>
      </c>
      <c r="E113" s="101">
        <v>6</v>
      </c>
      <c r="F113" s="47">
        <v>5</v>
      </c>
      <c r="G113" s="47">
        <f t="shared" si="26"/>
        <v>30</v>
      </c>
      <c r="H113" s="47" t="s">
        <v>7</v>
      </c>
      <c r="I113" s="102"/>
      <c r="J113" s="103" t="str">
        <f t="shared" si="27"/>
        <v/>
      </c>
    </row>
    <row r="114" spans="1:10" s="40" customFormat="1" ht="15" customHeight="1" x14ac:dyDescent="0.25">
      <c r="A114" s="97">
        <v>9136</v>
      </c>
      <c r="B114" s="104" t="s">
        <v>183</v>
      </c>
      <c r="C114" s="99" t="s">
        <v>55</v>
      </c>
      <c r="D114" s="140" t="s">
        <v>100</v>
      </c>
      <c r="E114" s="101">
        <v>6</v>
      </c>
      <c r="F114" s="47">
        <v>4.8499999999999996</v>
      </c>
      <c r="G114" s="47">
        <f t="shared" si="26"/>
        <v>29.099999999999998</v>
      </c>
      <c r="H114" s="47" t="s">
        <v>7</v>
      </c>
      <c r="I114" s="102"/>
      <c r="J114" s="103" t="str">
        <f t="shared" si="27"/>
        <v/>
      </c>
    </row>
    <row r="115" spans="1:10" s="48" customFormat="1" ht="15" customHeight="1" x14ac:dyDescent="0.25">
      <c r="A115" s="97">
        <v>9042</v>
      </c>
      <c r="B115" s="104" t="s">
        <v>54</v>
      </c>
      <c r="C115" s="99" t="s">
        <v>55</v>
      </c>
      <c r="D115" s="47" t="s">
        <v>56</v>
      </c>
      <c r="E115" s="101">
        <v>6</v>
      </c>
      <c r="F115" s="47">
        <v>4.8499999999999996</v>
      </c>
      <c r="G115" s="47">
        <f t="shared" si="26"/>
        <v>29.099999999999998</v>
      </c>
      <c r="H115" s="47" t="s">
        <v>7</v>
      </c>
      <c r="I115" s="102"/>
      <c r="J115" s="103" t="str">
        <f t="shared" si="27"/>
        <v/>
      </c>
    </row>
    <row r="116" spans="1:10" s="48" customFormat="1" ht="15" customHeight="1" x14ac:dyDescent="0.25">
      <c r="A116" s="126">
        <v>9190</v>
      </c>
      <c r="B116" s="127" t="s">
        <v>396</v>
      </c>
      <c r="C116" s="128" t="s">
        <v>52</v>
      </c>
      <c r="D116" s="131" t="s">
        <v>392</v>
      </c>
      <c r="E116" s="130">
        <v>6</v>
      </c>
      <c r="F116" s="131">
        <v>4.8499999999999996</v>
      </c>
      <c r="G116" s="131">
        <f t="shared" si="26"/>
        <v>29.099999999999998</v>
      </c>
      <c r="H116" s="131" t="s">
        <v>7</v>
      </c>
      <c r="I116" s="210"/>
      <c r="J116" s="103" t="str">
        <f t="shared" si="27"/>
        <v/>
      </c>
    </row>
    <row r="117" spans="1:10" s="40" customFormat="1" ht="15" customHeight="1" x14ac:dyDescent="0.25">
      <c r="A117" s="97">
        <v>9175</v>
      </c>
      <c r="B117" s="104" t="s">
        <v>312</v>
      </c>
      <c r="C117" s="99" t="s">
        <v>55</v>
      </c>
      <c r="D117" s="47" t="s">
        <v>203</v>
      </c>
      <c r="E117" s="101">
        <v>6</v>
      </c>
      <c r="F117" s="47">
        <v>4.8499999999999996</v>
      </c>
      <c r="G117" s="47">
        <f t="shared" si="26"/>
        <v>29.099999999999998</v>
      </c>
      <c r="H117" s="47" t="s">
        <v>7</v>
      </c>
      <c r="I117" s="102"/>
      <c r="J117" s="103" t="str">
        <f t="shared" si="27"/>
        <v/>
      </c>
    </row>
    <row r="118" spans="1:10" s="48" customFormat="1" ht="16.149999999999999" customHeight="1" x14ac:dyDescent="0.25">
      <c r="A118" s="97">
        <v>9135</v>
      </c>
      <c r="B118" s="104" t="s">
        <v>250</v>
      </c>
      <c r="C118" s="99" t="s">
        <v>188</v>
      </c>
      <c r="D118" s="140" t="s">
        <v>99</v>
      </c>
      <c r="E118" s="101">
        <v>6</v>
      </c>
      <c r="F118" s="47">
        <v>5</v>
      </c>
      <c r="G118" s="47">
        <f t="shared" si="26"/>
        <v>30</v>
      </c>
      <c r="H118" s="47" t="s">
        <v>7</v>
      </c>
      <c r="I118" s="102"/>
      <c r="J118" s="103" t="str">
        <f t="shared" si="27"/>
        <v/>
      </c>
    </row>
    <row r="119" spans="1:10" s="48" customFormat="1" ht="16.149999999999999" customHeight="1" x14ac:dyDescent="0.25">
      <c r="A119" s="126">
        <v>9191</v>
      </c>
      <c r="B119" s="127" t="s">
        <v>395</v>
      </c>
      <c r="C119" s="128" t="s">
        <v>52</v>
      </c>
      <c r="D119" s="211" t="s">
        <v>393</v>
      </c>
      <c r="E119" s="130">
        <v>6</v>
      </c>
      <c r="F119" s="131">
        <v>4.8499999999999996</v>
      </c>
      <c r="G119" s="131">
        <f t="shared" si="26"/>
        <v>29.099999999999998</v>
      </c>
      <c r="H119" s="131" t="s">
        <v>7</v>
      </c>
      <c r="I119" s="210"/>
      <c r="J119" s="103" t="str">
        <f t="shared" si="27"/>
        <v/>
      </c>
    </row>
    <row r="120" spans="1:10" s="40" customFormat="1" ht="16.149999999999999" customHeight="1" x14ac:dyDescent="0.25">
      <c r="A120" s="97">
        <v>9045</v>
      </c>
      <c r="B120" s="104" t="s">
        <v>51</v>
      </c>
      <c r="C120" s="99" t="s">
        <v>52</v>
      </c>
      <c r="D120" s="140" t="s">
        <v>53</v>
      </c>
      <c r="E120" s="101">
        <v>6</v>
      </c>
      <c r="F120" s="47">
        <v>4.8499999999999996</v>
      </c>
      <c r="G120" s="47">
        <f t="shared" si="26"/>
        <v>29.099999999999998</v>
      </c>
      <c r="H120" s="47" t="s">
        <v>7</v>
      </c>
      <c r="I120" s="102"/>
      <c r="J120" s="103" t="str">
        <f t="shared" si="27"/>
        <v/>
      </c>
    </row>
    <row r="121" spans="1:10" s="40" customFormat="1" ht="16.149999999999999" customHeight="1" thickBot="1" x14ac:dyDescent="0.3">
      <c r="A121" s="110">
        <v>9189</v>
      </c>
      <c r="B121" s="132" t="s">
        <v>365</v>
      </c>
      <c r="C121" s="112" t="s">
        <v>55</v>
      </c>
      <c r="D121" s="115" t="s">
        <v>363</v>
      </c>
      <c r="E121" s="114">
        <v>6</v>
      </c>
      <c r="F121" s="131">
        <v>4.8499999999999996</v>
      </c>
      <c r="G121" s="115">
        <f t="shared" ref="G121" si="28">E121*F121</f>
        <v>29.099999999999998</v>
      </c>
      <c r="H121" s="115" t="s">
        <v>7</v>
      </c>
      <c r="I121" s="116"/>
      <c r="J121" s="117" t="str">
        <f t="shared" ref="J121" si="29">IF(I121="","",I121*G121)</f>
        <v/>
      </c>
    </row>
    <row r="122" spans="1:10" s="48" customFormat="1" ht="15" customHeight="1" thickBot="1" x14ac:dyDescent="0.3">
      <c r="A122" s="243" t="s">
        <v>144</v>
      </c>
      <c r="B122" s="244"/>
      <c r="C122" s="244"/>
      <c r="D122" s="244"/>
      <c r="E122" s="244"/>
      <c r="F122" s="244"/>
      <c r="G122" s="244"/>
      <c r="H122" s="244"/>
      <c r="I122" s="245"/>
      <c r="J122" s="3">
        <f>SUM(J62:J71,J73:J77,J79:J80,J82:J89,J91:J92,J94:J101,J103:J121)</f>
        <v>0</v>
      </c>
    </row>
    <row r="123" spans="1:10" s="48" customFormat="1" ht="15" customHeight="1" thickBot="1" x14ac:dyDescent="0.3">
      <c r="A123" s="232" t="s">
        <v>288</v>
      </c>
      <c r="B123" s="241"/>
      <c r="C123" s="241"/>
      <c r="D123" s="241"/>
      <c r="E123" s="241"/>
      <c r="F123" s="241"/>
      <c r="G123" s="241"/>
      <c r="H123" s="241"/>
      <c r="I123" s="241"/>
      <c r="J123" s="242"/>
    </row>
    <row r="124" spans="1:10" s="48" customFormat="1" ht="15" customHeight="1" x14ac:dyDescent="0.25">
      <c r="A124" s="189">
        <v>39124</v>
      </c>
      <c r="B124" s="152" t="s">
        <v>313</v>
      </c>
      <c r="C124" s="49" t="s">
        <v>209</v>
      </c>
      <c r="D124" s="49" t="s">
        <v>215</v>
      </c>
      <c r="E124" s="49">
        <v>4</v>
      </c>
      <c r="F124" s="190">
        <v>10.5</v>
      </c>
      <c r="G124" s="190">
        <f>F124*E124</f>
        <v>42</v>
      </c>
      <c r="H124" s="49"/>
      <c r="I124" s="13"/>
      <c r="J124" s="103" t="str">
        <f t="shared" ref="J124:J127" si="30">IF(I124="","",I124*G124)</f>
        <v/>
      </c>
    </row>
    <row r="125" spans="1:10" s="48" customFormat="1" ht="15" customHeight="1" x14ac:dyDescent="0.25">
      <c r="A125" s="166">
        <v>39046</v>
      </c>
      <c r="B125" s="152" t="s">
        <v>371</v>
      </c>
      <c r="C125" s="49" t="s">
        <v>227</v>
      </c>
      <c r="D125" s="49" t="s">
        <v>216</v>
      </c>
      <c r="E125" s="49">
        <v>4</v>
      </c>
      <c r="F125" s="190">
        <v>9.66</v>
      </c>
      <c r="G125" s="190">
        <f t="shared" ref="G125:G153" si="31">F125*E125</f>
        <v>38.64</v>
      </c>
      <c r="H125" s="49" t="s">
        <v>7</v>
      </c>
      <c r="I125" s="13"/>
      <c r="J125" s="103" t="str">
        <f t="shared" si="30"/>
        <v/>
      </c>
    </row>
    <row r="126" spans="1:10" s="48" customFormat="1" ht="15" customHeight="1" x14ac:dyDescent="0.25">
      <c r="A126" s="166">
        <v>39015</v>
      </c>
      <c r="B126" s="152" t="s">
        <v>314</v>
      </c>
      <c r="C126" s="49" t="s">
        <v>210</v>
      </c>
      <c r="D126" s="49" t="s">
        <v>217</v>
      </c>
      <c r="E126" s="49">
        <v>4</v>
      </c>
      <c r="F126" s="190">
        <v>12.600000000000001</v>
      </c>
      <c r="G126" s="190">
        <f>F126*E126</f>
        <v>50.400000000000006</v>
      </c>
      <c r="H126" s="49"/>
      <c r="I126" s="13"/>
      <c r="J126" s="103" t="str">
        <f t="shared" si="30"/>
        <v/>
      </c>
    </row>
    <row r="127" spans="1:10" s="48" customFormat="1" ht="15" customHeight="1" x14ac:dyDescent="0.25">
      <c r="A127" s="191">
        <v>39187</v>
      </c>
      <c r="B127" s="154" t="s">
        <v>394</v>
      </c>
      <c r="C127" s="155" t="s">
        <v>227</v>
      </c>
      <c r="D127" s="155" t="s">
        <v>399</v>
      </c>
      <c r="E127" s="155">
        <v>4</v>
      </c>
      <c r="F127" s="194" t="s">
        <v>383</v>
      </c>
      <c r="G127" s="194" t="s">
        <v>383</v>
      </c>
      <c r="H127" s="155" t="s">
        <v>7</v>
      </c>
      <c r="I127" s="195"/>
      <c r="J127" s="103" t="str">
        <f t="shared" si="30"/>
        <v/>
      </c>
    </row>
    <row r="128" spans="1:10" s="48" customFormat="1" ht="15" customHeight="1" x14ac:dyDescent="0.25">
      <c r="A128" s="166">
        <v>39115</v>
      </c>
      <c r="B128" s="152" t="s">
        <v>315</v>
      </c>
      <c r="C128" s="49" t="s">
        <v>209</v>
      </c>
      <c r="D128" s="49" t="s">
        <v>234</v>
      </c>
      <c r="E128" s="49">
        <v>4</v>
      </c>
      <c r="F128" s="190">
        <v>12.600000000000001</v>
      </c>
      <c r="G128" s="190">
        <f t="shared" si="31"/>
        <v>50.400000000000006</v>
      </c>
      <c r="H128" s="49" t="s">
        <v>7</v>
      </c>
      <c r="I128" s="13"/>
      <c r="J128" s="103" t="str">
        <f t="shared" ref="J128:J153" si="32">IF(I128="","",I128*G128)</f>
        <v/>
      </c>
    </row>
    <row r="129" spans="1:10" s="48" customFormat="1" ht="15" customHeight="1" x14ac:dyDescent="0.25">
      <c r="A129" s="139">
        <v>39121</v>
      </c>
      <c r="B129" s="152" t="s">
        <v>316</v>
      </c>
      <c r="C129" s="49" t="s">
        <v>229</v>
      </c>
      <c r="D129" s="49" t="s">
        <v>228</v>
      </c>
      <c r="E129" s="49">
        <v>4</v>
      </c>
      <c r="F129" s="190">
        <v>12.600000000000001</v>
      </c>
      <c r="G129" s="190">
        <f t="shared" si="31"/>
        <v>50.400000000000006</v>
      </c>
      <c r="H129" s="49" t="s">
        <v>7</v>
      </c>
      <c r="I129" s="13"/>
      <c r="J129" s="103" t="str">
        <f t="shared" si="32"/>
        <v/>
      </c>
    </row>
    <row r="130" spans="1:10" s="48" customFormat="1" ht="15" customHeight="1" x14ac:dyDescent="0.25">
      <c r="A130" s="139">
        <v>39123</v>
      </c>
      <c r="B130" s="152" t="s">
        <v>317</v>
      </c>
      <c r="C130" s="49" t="s">
        <v>300</v>
      </c>
      <c r="D130" s="49" t="s">
        <v>218</v>
      </c>
      <c r="E130" s="49">
        <v>4</v>
      </c>
      <c r="F130" s="190">
        <v>11.55</v>
      </c>
      <c r="G130" s="190">
        <f t="shared" si="31"/>
        <v>46.2</v>
      </c>
      <c r="H130" s="49" t="s">
        <v>7</v>
      </c>
      <c r="I130" s="13"/>
      <c r="J130" s="103" t="str">
        <f t="shared" si="32"/>
        <v/>
      </c>
    </row>
    <row r="131" spans="1:10" s="48" customFormat="1" ht="15" customHeight="1" x14ac:dyDescent="0.25">
      <c r="A131" s="139">
        <v>39011</v>
      </c>
      <c r="B131" s="152" t="s">
        <v>318</v>
      </c>
      <c r="C131" s="49" t="s">
        <v>212</v>
      </c>
      <c r="D131" s="49" t="s">
        <v>235</v>
      </c>
      <c r="E131" s="49">
        <v>4</v>
      </c>
      <c r="F131" s="190">
        <v>12.600000000000001</v>
      </c>
      <c r="G131" s="190">
        <f t="shared" si="31"/>
        <v>50.400000000000006</v>
      </c>
      <c r="H131" s="49"/>
      <c r="I131" s="13"/>
      <c r="J131" s="103" t="str">
        <f t="shared" si="32"/>
        <v/>
      </c>
    </row>
    <row r="132" spans="1:10" s="48" customFormat="1" ht="15" customHeight="1" x14ac:dyDescent="0.25">
      <c r="A132" s="139">
        <v>39096</v>
      </c>
      <c r="B132" s="152" t="s">
        <v>319</v>
      </c>
      <c r="C132" s="49" t="s">
        <v>301</v>
      </c>
      <c r="D132" s="49" t="s">
        <v>243</v>
      </c>
      <c r="E132" s="49">
        <v>4</v>
      </c>
      <c r="F132" s="190">
        <v>16.28</v>
      </c>
      <c r="G132" s="190">
        <f t="shared" si="31"/>
        <v>65.12</v>
      </c>
      <c r="H132" s="49" t="s">
        <v>7</v>
      </c>
      <c r="I132" s="13"/>
      <c r="J132" s="103" t="str">
        <f t="shared" si="32"/>
        <v/>
      </c>
    </row>
    <row r="133" spans="1:10" s="48" customFormat="1" ht="15" customHeight="1" x14ac:dyDescent="0.25">
      <c r="A133" s="139">
        <v>39078</v>
      </c>
      <c r="B133" s="152" t="s">
        <v>320</v>
      </c>
      <c r="C133" s="49" t="s">
        <v>281</v>
      </c>
      <c r="D133" s="49" t="s">
        <v>244</v>
      </c>
      <c r="E133" s="49">
        <v>4</v>
      </c>
      <c r="F133" s="190">
        <v>12.600000000000001</v>
      </c>
      <c r="G133" s="190">
        <f t="shared" si="31"/>
        <v>50.400000000000006</v>
      </c>
      <c r="H133" s="49" t="s">
        <v>7</v>
      </c>
      <c r="I133" s="13"/>
      <c r="J133" s="103" t="str">
        <f t="shared" si="32"/>
        <v/>
      </c>
    </row>
    <row r="134" spans="1:10" s="48" customFormat="1" ht="15" customHeight="1" x14ac:dyDescent="0.25">
      <c r="A134" s="166">
        <v>39118</v>
      </c>
      <c r="B134" s="152" t="s">
        <v>321</v>
      </c>
      <c r="C134" s="49" t="s">
        <v>240</v>
      </c>
      <c r="D134" s="49" t="s">
        <v>241</v>
      </c>
      <c r="E134" s="49">
        <v>4</v>
      </c>
      <c r="F134" s="190">
        <v>13.65</v>
      </c>
      <c r="G134" s="190">
        <f t="shared" si="31"/>
        <v>54.6</v>
      </c>
      <c r="H134" s="49" t="s">
        <v>7</v>
      </c>
      <c r="I134" s="13"/>
      <c r="J134" s="103" t="str">
        <f t="shared" si="32"/>
        <v/>
      </c>
    </row>
    <row r="135" spans="1:10" s="48" customFormat="1" ht="15" customHeight="1" x14ac:dyDescent="0.25">
      <c r="A135" s="166">
        <v>39102</v>
      </c>
      <c r="B135" s="152" t="s">
        <v>322</v>
      </c>
      <c r="C135" s="49" t="s">
        <v>211</v>
      </c>
      <c r="D135" s="49" t="s">
        <v>219</v>
      </c>
      <c r="E135" s="49">
        <v>4</v>
      </c>
      <c r="F135" s="190">
        <v>15.07</v>
      </c>
      <c r="G135" s="190">
        <f t="shared" si="31"/>
        <v>60.28</v>
      </c>
      <c r="H135" s="49" t="s">
        <v>7</v>
      </c>
      <c r="I135" s="13"/>
      <c r="J135" s="103" t="str">
        <f t="shared" si="32"/>
        <v/>
      </c>
    </row>
    <row r="136" spans="1:10" s="48" customFormat="1" ht="15" customHeight="1" x14ac:dyDescent="0.25">
      <c r="A136" s="166">
        <v>3813</v>
      </c>
      <c r="B136" s="152" t="s">
        <v>323</v>
      </c>
      <c r="C136" s="49" t="s">
        <v>209</v>
      </c>
      <c r="D136" s="49" t="s">
        <v>220</v>
      </c>
      <c r="E136" s="49">
        <v>4</v>
      </c>
      <c r="F136" s="190">
        <v>12.600000000000001</v>
      </c>
      <c r="G136" s="190">
        <f t="shared" si="31"/>
        <v>50.400000000000006</v>
      </c>
      <c r="H136" s="49" t="s">
        <v>7</v>
      </c>
      <c r="I136" s="13"/>
      <c r="J136" s="103" t="str">
        <f t="shared" si="32"/>
        <v/>
      </c>
    </row>
    <row r="137" spans="1:10" s="48" customFormat="1" ht="15" customHeight="1" x14ac:dyDescent="0.25">
      <c r="A137" s="191">
        <v>3820</v>
      </c>
      <c r="B137" s="192" t="s">
        <v>348</v>
      </c>
      <c r="C137" s="193" t="s">
        <v>227</v>
      </c>
      <c r="D137" s="155" t="s">
        <v>236</v>
      </c>
      <c r="E137" s="155">
        <v>4</v>
      </c>
      <c r="F137" s="194">
        <v>6.5</v>
      </c>
      <c r="G137" s="194">
        <f t="shared" si="31"/>
        <v>26</v>
      </c>
      <c r="H137" s="155" t="s">
        <v>7</v>
      </c>
      <c r="I137" s="195"/>
      <c r="J137" s="103" t="str">
        <f t="shared" si="32"/>
        <v/>
      </c>
    </row>
    <row r="138" spans="1:10" s="48" customFormat="1" ht="15" customHeight="1" x14ac:dyDescent="0.25">
      <c r="A138" s="139">
        <v>3803</v>
      </c>
      <c r="B138" s="152" t="s">
        <v>324</v>
      </c>
      <c r="C138" s="49" t="s">
        <v>212</v>
      </c>
      <c r="D138" s="196" t="s">
        <v>221</v>
      </c>
      <c r="E138" s="49">
        <v>4</v>
      </c>
      <c r="F138" s="190">
        <v>9.02</v>
      </c>
      <c r="G138" s="190">
        <f t="shared" si="31"/>
        <v>36.08</v>
      </c>
      <c r="H138" s="52" t="s">
        <v>7</v>
      </c>
      <c r="I138" s="197"/>
      <c r="J138" s="103" t="str">
        <f t="shared" si="32"/>
        <v/>
      </c>
    </row>
    <row r="139" spans="1:10" s="48" customFormat="1" ht="15" customHeight="1" x14ac:dyDescent="0.25">
      <c r="A139" s="191">
        <v>3830</v>
      </c>
      <c r="B139" s="154" t="s">
        <v>400</v>
      </c>
      <c r="C139" s="155" t="s">
        <v>383</v>
      </c>
      <c r="D139" s="155" t="s">
        <v>401</v>
      </c>
      <c r="E139" s="155">
        <v>4</v>
      </c>
      <c r="F139" s="194" t="s">
        <v>383</v>
      </c>
      <c r="G139" s="194" t="s">
        <v>383</v>
      </c>
      <c r="H139" s="218"/>
      <c r="I139" s="195"/>
      <c r="J139" s="103" t="str">
        <f t="shared" si="32"/>
        <v/>
      </c>
    </row>
    <row r="140" spans="1:10" s="48" customFormat="1" ht="15" customHeight="1" x14ac:dyDescent="0.25">
      <c r="A140" s="166">
        <v>39117</v>
      </c>
      <c r="B140" s="152" t="s">
        <v>325</v>
      </c>
      <c r="C140" s="49" t="s">
        <v>213</v>
      </c>
      <c r="D140" s="49" t="s">
        <v>222</v>
      </c>
      <c r="E140" s="49">
        <v>4</v>
      </c>
      <c r="F140" s="190">
        <v>13.65</v>
      </c>
      <c r="G140" s="190">
        <f t="shared" si="31"/>
        <v>54.6</v>
      </c>
      <c r="H140" s="49" t="s">
        <v>7</v>
      </c>
      <c r="I140" s="13"/>
      <c r="J140" s="103" t="str">
        <f t="shared" si="32"/>
        <v/>
      </c>
    </row>
    <row r="141" spans="1:10" s="48" customFormat="1" ht="15" customHeight="1" x14ac:dyDescent="0.25">
      <c r="A141" s="166">
        <v>19173</v>
      </c>
      <c r="B141" s="198" t="s">
        <v>326</v>
      </c>
      <c r="C141" s="196" t="s">
        <v>193</v>
      </c>
      <c r="D141" s="196" t="s">
        <v>204</v>
      </c>
      <c r="E141" s="49">
        <v>4</v>
      </c>
      <c r="F141" s="199">
        <v>18.739999999999998</v>
      </c>
      <c r="G141" s="190">
        <f t="shared" si="31"/>
        <v>74.959999999999994</v>
      </c>
      <c r="H141" s="196" t="s">
        <v>7</v>
      </c>
      <c r="I141" s="197"/>
      <c r="J141" s="103" t="str">
        <f t="shared" si="32"/>
        <v/>
      </c>
    </row>
    <row r="142" spans="1:10" s="48" customFormat="1" ht="15" customHeight="1" x14ac:dyDescent="0.25">
      <c r="A142" s="166">
        <v>39093</v>
      </c>
      <c r="B142" s="152" t="s">
        <v>327</v>
      </c>
      <c r="C142" s="49" t="s">
        <v>193</v>
      </c>
      <c r="D142" s="49" t="s">
        <v>223</v>
      </c>
      <c r="E142" s="49">
        <v>4</v>
      </c>
      <c r="F142" s="190">
        <v>13.65</v>
      </c>
      <c r="G142" s="190">
        <f t="shared" si="31"/>
        <v>54.6</v>
      </c>
      <c r="H142" s="49" t="s">
        <v>7</v>
      </c>
      <c r="I142" s="13"/>
      <c r="J142" s="103" t="str">
        <f t="shared" si="32"/>
        <v/>
      </c>
    </row>
    <row r="143" spans="1:10" s="48" customFormat="1" ht="15" customHeight="1" x14ac:dyDescent="0.25">
      <c r="A143" s="166">
        <v>39160</v>
      </c>
      <c r="B143" s="198" t="s">
        <v>328</v>
      </c>
      <c r="C143" s="196" t="s">
        <v>214</v>
      </c>
      <c r="D143" s="196" t="s">
        <v>245</v>
      </c>
      <c r="E143" s="196">
        <v>4</v>
      </c>
      <c r="F143" s="199">
        <v>17.12</v>
      </c>
      <c r="G143" s="199">
        <f t="shared" si="31"/>
        <v>68.48</v>
      </c>
      <c r="H143" s="196" t="s">
        <v>7</v>
      </c>
      <c r="I143" s="13"/>
      <c r="J143" s="109" t="str">
        <f t="shared" si="32"/>
        <v/>
      </c>
    </row>
    <row r="144" spans="1:10" s="48" customFormat="1" ht="15" customHeight="1" x14ac:dyDescent="0.25">
      <c r="A144" s="166">
        <v>39085</v>
      </c>
      <c r="B144" s="152" t="s">
        <v>329</v>
      </c>
      <c r="C144" s="49" t="s">
        <v>214</v>
      </c>
      <c r="D144" s="49" t="s">
        <v>224</v>
      </c>
      <c r="E144" s="49">
        <v>4</v>
      </c>
      <c r="F144" s="190">
        <v>13.39</v>
      </c>
      <c r="G144" s="190">
        <f t="shared" si="31"/>
        <v>53.56</v>
      </c>
      <c r="H144" s="49" t="s">
        <v>7</v>
      </c>
      <c r="I144" s="13"/>
      <c r="J144" s="103" t="str">
        <f t="shared" si="32"/>
        <v/>
      </c>
    </row>
    <row r="145" spans="1:10" s="48" customFormat="1" ht="15" customHeight="1" x14ac:dyDescent="0.25">
      <c r="A145" s="166">
        <v>19085</v>
      </c>
      <c r="B145" s="152" t="s">
        <v>285</v>
      </c>
      <c r="C145" s="49" t="s">
        <v>286</v>
      </c>
      <c r="D145" s="49" t="s">
        <v>287</v>
      </c>
      <c r="E145" s="49">
        <v>1</v>
      </c>
      <c r="F145" s="190">
        <v>52.5</v>
      </c>
      <c r="G145" s="190">
        <f t="shared" si="31"/>
        <v>52.5</v>
      </c>
      <c r="H145" s="49" t="s">
        <v>7</v>
      </c>
      <c r="I145" s="13"/>
      <c r="J145" s="103" t="str">
        <f t="shared" si="32"/>
        <v/>
      </c>
    </row>
    <row r="146" spans="1:10" s="48" customFormat="1" ht="15" customHeight="1" x14ac:dyDescent="0.25">
      <c r="A146" s="166">
        <v>39095</v>
      </c>
      <c r="B146" s="152" t="s">
        <v>330</v>
      </c>
      <c r="C146" s="49" t="s">
        <v>211</v>
      </c>
      <c r="D146" s="49" t="s">
        <v>237</v>
      </c>
      <c r="E146" s="49">
        <v>4</v>
      </c>
      <c r="F146" s="190">
        <v>20.21</v>
      </c>
      <c r="G146" s="190">
        <f t="shared" si="31"/>
        <v>80.84</v>
      </c>
      <c r="H146" s="49" t="s">
        <v>7</v>
      </c>
      <c r="I146" s="13"/>
      <c r="J146" s="103" t="str">
        <f t="shared" si="32"/>
        <v/>
      </c>
    </row>
    <row r="147" spans="1:10" s="48" customFormat="1" ht="15" customHeight="1" x14ac:dyDescent="0.25">
      <c r="A147" s="166">
        <v>39042</v>
      </c>
      <c r="B147" s="152" t="s">
        <v>331</v>
      </c>
      <c r="C147" s="49" t="s">
        <v>233</v>
      </c>
      <c r="D147" s="49" t="s">
        <v>238</v>
      </c>
      <c r="E147" s="49">
        <v>4</v>
      </c>
      <c r="F147" s="190">
        <v>13.65</v>
      </c>
      <c r="G147" s="190">
        <f t="shared" si="31"/>
        <v>54.6</v>
      </c>
      <c r="H147" s="49" t="s">
        <v>7</v>
      </c>
      <c r="I147" s="13"/>
      <c r="J147" s="103" t="str">
        <f t="shared" si="32"/>
        <v/>
      </c>
    </row>
    <row r="148" spans="1:10" s="40" customFormat="1" ht="16.149999999999999" customHeight="1" x14ac:dyDescent="0.25">
      <c r="A148" s="166">
        <v>39135</v>
      </c>
      <c r="B148" s="152" t="s">
        <v>332</v>
      </c>
      <c r="C148" s="49" t="s">
        <v>213</v>
      </c>
      <c r="D148" s="49" t="s">
        <v>246</v>
      </c>
      <c r="E148" s="49">
        <v>4</v>
      </c>
      <c r="F148" s="190">
        <v>25.73</v>
      </c>
      <c r="G148" s="190">
        <f t="shared" si="31"/>
        <v>102.92</v>
      </c>
      <c r="H148" s="49" t="s">
        <v>7</v>
      </c>
      <c r="I148" s="13"/>
      <c r="J148" s="103" t="str">
        <f t="shared" si="32"/>
        <v/>
      </c>
    </row>
    <row r="149" spans="1:10" s="39" customFormat="1" ht="15" customHeight="1" x14ac:dyDescent="0.25">
      <c r="A149" s="166">
        <v>39045</v>
      </c>
      <c r="B149" s="152" t="s">
        <v>333</v>
      </c>
      <c r="C149" s="49" t="s">
        <v>199</v>
      </c>
      <c r="D149" s="49" t="s">
        <v>200</v>
      </c>
      <c r="E149" s="49">
        <v>4</v>
      </c>
      <c r="F149" s="190">
        <v>14.18</v>
      </c>
      <c r="G149" s="190">
        <f t="shared" si="31"/>
        <v>56.72</v>
      </c>
      <c r="H149" s="49" t="s">
        <v>7</v>
      </c>
      <c r="I149" s="13"/>
      <c r="J149" s="103" t="str">
        <f t="shared" si="32"/>
        <v/>
      </c>
    </row>
    <row r="150" spans="1:10" s="39" customFormat="1" ht="15" customHeight="1" thickBot="1" x14ac:dyDescent="0.3">
      <c r="A150" s="191">
        <v>39189</v>
      </c>
      <c r="B150" s="154" t="s">
        <v>380</v>
      </c>
      <c r="C150" s="155" t="s">
        <v>240</v>
      </c>
      <c r="D150" s="155" t="s">
        <v>377</v>
      </c>
      <c r="E150" s="155">
        <v>4</v>
      </c>
      <c r="F150" s="194" t="s">
        <v>383</v>
      </c>
      <c r="G150" s="194" t="s">
        <v>383</v>
      </c>
      <c r="H150" s="155" t="s">
        <v>7</v>
      </c>
      <c r="I150" s="195"/>
      <c r="J150" s="103" t="str">
        <f t="shared" si="32"/>
        <v/>
      </c>
    </row>
    <row r="151" spans="1:10" s="39" customFormat="1" ht="15" customHeight="1" thickBot="1" x14ac:dyDescent="0.3">
      <c r="A151" s="232" t="s">
        <v>376</v>
      </c>
      <c r="B151" s="241"/>
      <c r="C151" s="241"/>
      <c r="D151" s="241"/>
      <c r="E151" s="241"/>
      <c r="F151" s="241"/>
      <c r="G151" s="241"/>
      <c r="H151" s="241"/>
      <c r="I151" s="241"/>
      <c r="J151" s="242"/>
    </row>
    <row r="152" spans="1:10" s="39" customFormat="1" ht="15" customHeight="1" x14ac:dyDescent="0.25">
      <c r="A152" s="200">
        <v>29093</v>
      </c>
      <c r="B152" s="201" t="s">
        <v>381</v>
      </c>
      <c r="C152" s="202" t="s">
        <v>386</v>
      </c>
      <c r="D152" s="203" t="s">
        <v>379</v>
      </c>
      <c r="E152" s="204">
        <v>12</v>
      </c>
      <c r="F152" s="203">
        <v>1.95</v>
      </c>
      <c r="G152" s="203">
        <f t="shared" si="31"/>
        <v>23.4</v>
      </c>
      <c r="H152" s="203" t="s">
        <v>7</v>
      </c>
      <c r="I152" s="205"/>
      <c r="J152" s="96" t="str">
        <f t="shared" si="32"/>
        <v/>
      </c>
    </row>
    <row r="153" spans="1:10" s="39" customFormat="1" ht="15" customHeight="1" thickBot="1" x14ac:dyDescent="0.3">
      <c r="A153" s="200">
        <v>29085</v>
      </c>
      <c r="B153" s="201" t="s">
        <v>382</v>
      </c>
      <c r="C153" s="202" t="s">
        <v>387</v>
      </c>
      <c r="D153" s="203" t="s">
        <v>378</v>
      </c>
      <c r="E153" s="204">
        <v>12</v>
      </c>
      <c r="F153" s="203">
        <v>1.95</v>
      </c>
      <c r="G153" s="203">
        <f t="shared" si="31"/>
        <v>23.4</v>
      </c>
      <c r="H153" s="203" t="s">
        <v>7</v>
      </c>
      <c r="I153" s="205"/>
      <c r="J153" s="96" t="str">
        <f t="shared" si="32"/>
        <v/>
      </c>
    </row>
    <row r="154" spans="1:10" s="39" customFormat="1" ht="15" customHeight="1" thickBot="1" x14ac:dyDescent="0.3">
      <c r="A154" s="232" t="s">
        <v>263</v>
      </c>
      <c r="B154" s="241"/>
      <c r="C154" s="241"/>
      <c r="D154" s="241"/>
      <c r="E154" s="241"/>
      <c r="F154" s="241"/>
      <c r="G154" s="241"/>
      <c r="H154" s="241"/>
      <c r="I154" s="241"/>
      <c r="J154" s="242"/>
    </row>
    <row r="155" spans="1:10" s="39" customFormat="1" ht="15" customHeight="1" x14ac:dyDescent="0.25">
      <c r="A155" s="200">
        <v>59117</v>
      </c>
      <c r="B155" s="201" t="s">
        <v>407</v>
      </c>
      <c r="C155" s="202" t="s">
        <v>384</v>
      </c>
      <c r="D155" s="203" t="s">
        <v>373</v>
      </c>
      <c r="E155" s="204">
        <v>24</v>
      </c>
      <c r="F155" s="203">
        <v>2.5</v>
      </c>
      <c r="G155" s="203">
        <f t="shared" ref="G155:G162" si="33">F155*E155</f>
        <v>60</v>
      </c>
      <c r="H155" s="203" t="s">
        <v>7</v>
      </c>
      <c r="I155" s="205"/>
      <c r="J155" s="96" t="str">
        <f t="shared" ref="J155:J162" si="34">IF(I155="","",I155*G155)</f>
        <v/>
      </c>
    </row>
    <row r="156" spans="1:10" s="39" customFormat="1" ht="15" customHeight="1" x14ac:dyDescent="0.25">
      <c r="A156" s="105">
        <v>59093</v>
      </c>
      <c r="B156" s="106" t="s">
        <v>273</v>
      </c>
      <c r="C156" s="54" t="s">
        <v>115</v>
      </c>
      <c r="D156" s="57" t="s">
        <v>141</v>
      </c>
      <c r="E156" s="56">
        <v>24</v>
      </c>
      <c r="F156" s="57">
        <v>2.5</v>
      </c>
      <c r="G156" s="57">
        <f t="shared" si="33"/>
        <v>60</v>
      </c>
      <c r="H156" s="57" t="s">
        <v>7</v>
      </c>
      <c r="I156" s="136"/>
      <c r="J156" s="96" t="str">
        <f t="shared" si="34"/>
        <v/>
      </c>
    </row>
    <row r="157" spans="1:10" s="39" customFormat="1" ht="15" customHeight="1" x14ac:dyDescent="0.25">
      <c r="A157" s="97">
        <v>59094</v>
      </c>
      <c r="B157" s="104" t="s">
        <v>274</v>
      </c>
      <c r="C157" s="99" t="s">
        <v>115</v>
      </c>
      <c r="D157" s="47" t="s">
        <v>150</v>
      </c>
      <c r="E157" s="101">
        <v>24</v>
      </c>
      <c r="F157" s="47">
        <v>2.5</v>
      </c>
      <c r="G157" s="47">
        <f t="shared" si="33"/>
        <v>60</v>
      </c>
      <c r="H157" s="47" t="s">
        <v>7</v>
      </c>
      <c r="I157" s="135"/>
      <c r="J157" s="96" t="str">
        <f t="shared" si="34"/>
        <v/>
      </c>
    </row>
    <row r="158" spans="1:10" s="39" customFormat="1" ht="15" customHeight="1" x14ac:dyDescent="0.25">
      <c r="A158" s="9">
        <v>59085</v>
      </c>
      <c r="B158" s="104" t="s">
        <v>275</v>
      </c>
      <c r="C158" s="99" t="s">
        <v>115</v>
      </c>
      <c r="D158" s="99" t="s">
        <v>113</v>
      </c>
      <c r="E158" s="99">
        <v>24</v>
      </c>
      <c r="F158" s="47">
        <v>2.5</v>
      </c>
      <c r="G158" s="47">
        <f t="shared" si="33"/>
        <v>60</v>
      </c>
      <c r="H158" s="99" t="s">
        <v>7</v>
      </c>
      <c r="I158" s="135"/>
      <c r="J158" s="96" t="str">
        <f t="shared" si="34"/>
        <v/>
      </c>
    </row>
    <row r="159" spans="1:10" s="39" customFormat="1" ht="15" customHeight="1" x14ac:dyDescent="0.25">
      <c r="A159" s="206">
        <v>59141</v>
      </c>
      <c r="B159" s="127" t="s">
        <v>408</v>
      </c>
      <c r="C159" s="128" t="s">
        <v>385</v>
      </c>
      <c r="D159" s="128" t="s">
        <v>374</v>
      </c>
      <c r="E159" s="128">
        <v>24</v>
      </c>
      <c r="F159" s="131">
        <v>2.5</v>
      </c>
      <c r="G159" s="131">
        <f t="shared" si="33"/>
        <v>60</v>
      </c>
      <c r="H159" s="128" t="s">
        <v>7</v>
      </c>
      <c r="I159" s="207"/>
      <c r="J159" s="96" t="str">
        <f t="shared" ref="J159" si="35">IF(I159="","",I159*G159)</f>
        <v/>
      </c>
    </row>
    <row r="160" spans="1:10" s="48" customFormat="1" ht="16.149999999999999" customHeight="1" x14ac:dyDescent="0.25">
      <c r="A160" s="97">
        <v>59081</v>
      </c>
      <c r="B160" s="104" t="s">
        <v>276</v>
      </c>
      <c r="C160" s="99" t="s">
        <v>115</v>
      </c>
      <c r="D160" s="47" t="s">
        <v>151</v>
      </c>
      <c r="E160" s="101">
        <v>24</v>
      </c>
      <c r="F160" s="47">
        <v>2.5</v>
      </c>
      <c r="G160" s="47">
        <f t="shared" si="33"/>
        <v>60</v>
      </c>
      <c r="H160" s="47" t="s">
        <v>7</v>
      </c>
      <c r="I160" s="135"/>
      <c r="J160" s="96" t="str">
        <f t="shared" si="34"/>
        <v/>
      </c>
    </row>
    <row r="161" spans="1:10" s="48" customFormat="1" ht="15" customHeight="1" x14ac:dyDescent="0.25">
      <c r="A161" s="97">
        <v>59123</v>
      </c>
      <c r="B161" s="104" t="s">
        <v>277</v>
      </c>
      <c r="C161" s="99" t="s">
        <v>116</v>
      </c>
      <c r="D161" s="47" t="s">
        <v>114</v>
      </c>
      <c r="E161" s="101">
        <v>24</v>
      </c>
      <c r="F161" s="47">
        <v>2.5</v>
      </c>
      <c r="G161" s="47">
        <f t="shared" si="33"/>
        <v>60</v>
      </c>
      <c r="H161" s="47" t="s">
        <v>7</v>
      </c>
      <c r="I161" s="135"/>
      <c r="J161" s="96" t="str">
        <f t="shared" si="34"/>
        <v/>
      </c>
    </row>
    <row r="162" spans="1:10" s="48" customFormat="1" ht="15" customHeight="1" thickBot="1" x14ac:dyDescent="0.3">
      <c r="A162" s="212">
        <v>59191</v>
      </c>
      <c r="B162" s="213" t="s">
        <v>402</v>
      </c>
      <c r="C162" s="214" t="s">
        <v>384</v>
      </c>
      <c r="D162" s="215" t="s">
        <v>403</v>
      </c>
      <c r="E162" s="216">
        <v>24</v>
      </c>
      <c r="F162" s="215">
        <v>2.5</v>
      </c>
      <c r="G162" s="215">
        <f t="shared" si="33"/>
        <v>60</v>
      </c>
      <c r="H162" s="215" t="s">
        <v>7</v>
      </c>
      <c r="I162" s="217"/>
      <c r="J162" s="208" t="str">
        <f t="shared" si="34"/>
        <v/>
      </c>
    </row>
    <row r="163" spans="1:10" s="48" customFormat="1" ht="15" customHeight="1" thickBot="1" x14ac:dyDescent="0.3">
      <c r="A163" s="232" t="s">
        <v>198</v>
      </c>
      <c r="B163" s="241"/>
      <c r="C163" s="241"/>
      <c r="D163" s="241"/>
      <c r="E163" s="241"/>
      <c r="F163" s="241"/>
      <c r="G163" s="241"/>
      <c r="H163" s="241"/>
      <c r="I163" s="241"/>
      <c r="J163" s="242"/>
    </row>
    <row r="164" spans="1:10" s="48" customFormat="1" ht="15" customHeight="1" x14ac:dyDescent="0.25">
      <c r="A164" s="7">
        <v>6011</v>
      </c>
      <c r="B164" s="8" t="s">
        <v>280</v>
      </c>
      <c r="C164" s="52"/>
      <c r="D164" s="52" t="s">
        <v>169</v>
      </c>
      <c r="E164" s="52">
        <v>12</v>
      </c>
      <c r="F164" s="46">
        <v>8.1999999999999993</v>
      </c>
      <c r="G164" s="46">
        <f t="shared" ref="G164:G166" si="36">F164*E164</f>
        <v>98.399999999999991</v>
      </c>
      <c r="H164" s="51"/>
      <c r="I164" s="12"/>
      <c r="J164" s="34" t="str">
        <f t="shared" ref="J164:J166" si="37">IF(I164="","",I164*G164)</f>
        <v/>
      </c>
    </row>
    <row r="165" spans="1:10" s="39" customFormat="1" ht="15" customHeight="1" x14ac:dyDescent="0.25">
      <c r="A165" s="9">
        <v>6012</v>
      </c>
      <c r="B165" s="10" t="s">
        <v>264</v>
      </c>
      <c r="C165" s="49"/>
      <c r="D165" s="49" t="s">
        <v>170</v>
      </c>
      <c r="E165" s="49">
        <v>12</v>
      </c>
      <c r="F165" s="47">
        <v>8.1999999999999993</v>
      </c>
      <c r="G165" s="47">
        <f t="shared" si="36"/>
        <v>98.399999999999991</v>
      </c>
      <c r="H165" s="53"/>
      <c r="I165" s="13"/>
      <c r="J165" s="34" t="str">
        <f t="shared" si="37"/>
        <v/>
      </c>
    </row>
    <row r="166" spans="1:10" s="48" customFormat="1" ht="16.149999999999999" customHeight="1" thickBot="1" x14ac:dyDescent="0.3">
      <c r="A166" s="9">
        <v>6013</v>
      </c>
      <c r="B166" s="10" t="s">
        <v>197</v>
      </c>
      <c r="C166" s="49"/>
      <c r="D166" s="49" t="s">
        <v>171</v>
      </c>
      <c r="E166" s="49">
        <v>12</v>
      </c>
      <c r="F166" s="47">
        <v>8.1999999999999993</v>
      </c>
      <c r="G166" s="47">
        <f t="shared" si="36"/>
        <v>98.399999999999991</v>
      </c>
      <c r="H166" s="53"/>
      <c r="I166" s="13"/>
      <c r="J166" s="34" t="str">
        <f t="shared" si="37"/>
        <v/>
      </c>
    </row>
    <row r="167" spans="1:10" s="40" customFormat="1" ht="15" customHeight="1" thickBot="1" x14ac:dyDescent="0.3">
      <c r="A167" s="232" t="s">
        <v>176</v>
      </c>
      <c r="B167" s="241"/>
      <c r="C167" s="241"/>
      <c r="D167" s="241"/>
      <c r="E167" s="241"/>
      <c r="F167" s="241"/>
      <c r="G167" s="241"/>
      <c r="H167" s="241"/>
      <c r="I167" s="241"/>
      <c r="J167" s="242"/>
    </row>
    <row r="168" spans="1:10" s="48" customFormat="1" ht="15" customHeight="1" x14ac:dyDescent="0.25">
      <c r="A168" s="4">
        <v>2000</v>
      </c>
      <c r="B168" s="19" t="s">
        <v>341</v>
      </c>
      <c r="C168" s="35"/>
      <c r="D168" s="37" t="s">
        <v>127</v>
      </c>
      <c r="E168" s="36">
        <v>48</v>
      </c>
      <c r="F168" s="73"/>
      <c r="G168" s="37">
        <v>180</v>
      </c>
      <c r="H168" s="37" t="s">
        <v>7</v>
      </c>
      <c r="I168" s="1"/>
      <c r="J168" s="38" t="str">
        <f t="shared" ref="J168:J174" si="38">IF(I168="","",I168*G168)</f>
        <v/>
      </c>
    </row>
    <row r="169" spans="1:10" s="48" customFormat="1" ht="15" customHeight="1" x14ac:dyDescent="0.25">
      <c r="A169" s="4">
        <v>2001</v>
      </c>
      <c r="B169" s="16" t="s">
        <v>265</v>
      </c>
      <c r="C169" s="35"/>
      <c r="D169" s="37" t="s">
        <v>142</v>
      </c>
      <c r="E169" s="36">
        <v>36</v>
      </c>
      <c r="F169" s="73"/>
      <c r="G169" s="37">
        <v>168.6</v>
      </c>
      <c r="H169" s="37" t="s">
        <v>7</v>
      </c>
      <c r="I169" s="1"/>
      <c r="J169" s="38" t="str">
        <f t="shared" si="38"/>
        <v/>
      </c>
    </row>
    <row r="170" spans="1:10" s="48" customFormat="1" ht="15" customHeight="1" x14ac:dyDescent="0.25">
      <c r="A170" s="6">
        <v>2003</v>
      </c>
      <c r="B170" s="16" t="s">
        <v>266</v>
      </c>
      <c r="C170" s="35"/>
      <c r="D170" s="37" t="s">
        <v>143</v>
      </c>
      <c r="E170" s="36">
        <v>36</v>
      </c>
      <c r="F170" s="73"/>
      <c r="G170" s="37">
        <v>168.6</v>
      </c>
      <c r="H170" s="37" t="s">
        <v>7</v>
      </c>
      <c r="I170" s="1"/>
      <c r="J170" s="38" t="str">
        <f t="shared" si="38"/>
        <v/>
      </c>
    </row>
    <row r="171" spans="1:10" s="48" customFormat="1" ht="15" customHeight="1" x14ac:dyDescent="0.25">
      <c r="A171" s="6">
        <v>2005</v>
      </c>
      <c r="B171" s="16" t="s">
        <v>302</v>
      </c>
      <c r="C171" s="35"/>
      <c r="D171" s="37" t="s">
        <v>187</v>
      </c>
      <c r="E171" s="36">
        <v>36</v>
      </c>
      <c r="F171" s="73"/>
      <c r="G171" s="37">
        <v>162</v>
      </c>
      <c r="H171" s="37" t="s">
        <v>7</v>
      </c>
      <c r="I171" s="1"/>
      <c r="J171" s="44" t="str">
        <f t="shared" si="38"/>
        <v/>
      </c>
    </row>
    <row r="172" spans="1:10" s="48" customFormat="1" ht="15" customHeight="1" x14ac:dyDescent="0.25">
      <c r="A172" s="6">
        <v>2010</v>
      </c>
      <c r="B172" s="219" t="s">
        <v>406</v>
      </c>
      <c r="C172" s="220"/>
      <c r="D172" s="90" t="s">
        <v>305</v>
      </c>
      <c r="E172" s="221">
        <v>36</v>
      </c>
      <c r="F172" s="222"/>
      <c r="G172" s="90">
        <v>162</v>
      </c>
      <c r="H172" s="90"/>
      <c r="I172" s="223"/>
      <c r="J172" s="45" t="str">
        <f t="shared" si="38"/>
        <v/>
      </c>
    </row>
    <row r="173" spans="1:10" s="48" customFormat="1" ht="16.149999999999999" customHeight="1" x14ac:dyDescent="0.25">
      <c r="A173" s="5">
        <v>2013</v>
      </c>
      <c r="B173" s="17" t="s">
        <v>335</v>
      </c>
      <c r="C173" s="41"/>
      <c r="D173" s="42" t="s">
        <v>336</v>
      </c>
      <c r="E173" s="43">
        <v>36</v>
      </c>
      <c r="F173" s="83"/>
      <c r="G173" s="42">
        <v>168.6</v>
      </c>
      <c r="H173" s="42" t="s">
        <v>7</v>
      </c>
      <c r="I173" s="78"/>
      <c r="J173" s="38" t="str">
        <f t="shared" si="38"/>
        <v/>
      </c>
    </row>
    <row r="174" spans="1:10" s="48" customFormat="1" ht="15" customHeight="1" thickBot="1" x14ac:dyDescent="0.3">
      <c r="A174" s="69">
        <v>2014</v>
      </c>
      <c r="B174" s="20" t="s">
        <v>342</v>
      </c>
      <c r="C174" s="58"/>
      <c r="D174" s="59" t="s">
        <v>337</v>
      </c>
      <c r="E174" s="80">
        <v>48</v>
      </c>
      <c r="F174" s="72"/>
      <c r="G174" s="70">
        <v>180</v>
      </c>
      <c r="H174" s="59" t="s">
        <v>7</v>
      </c>
      <c r="I174" s="81"/>
      <c r="J174" s="82" t="str">
        <f t="shared" si="38"/>
        <v/>
      </c>
    </row>
    <row r="175" spans="1:10" s="48" customFormat="1" ht="13.9" customHeight="1" thickBot="1" x14ac:dyDescent="0.3">
      <c r="A175" s="232" t="s">
        <v>225</v>
      </c>
      <c r="B175" s="241"/>
      <c r="C175" s="241"/>
      <c r="D175" s="241"/>
      <c r="E175" s="241"/>
      <c r="F175" s="241"/>
      <c r="G175" s="241"/>
      <c r="H175" s="241"/>
      <c r="I175" s="241"/>
      <c r="J175" s="242"/>
    </row>
    <row r="176" spans="1:10" s="48" customFormat="1" ht="13.9" customHeight="1" thickBot="1" x14ac:dyDescent="0.3">
      <c r="A176" s="84">
        <v>3012</v>
      </c>
      <c r="B176" s="85" t="s">
        <v>355</v>
      </c>
      <c r="C176" s="86"/>
      <c r="D176" s="87" t="s">
        <v>226</v>
      </c>
      <c r="E176" s="88"/>
      <c r="F176" s="89"/>
      <c r="G176" s="90">
        <v>350</v>
      </c>
      <c r="H176" s="87"/>
      <c r="I176" s="74"/>
      <c r="J176" s="71" t="str">
        <f>IF(I176="","",I176*G176)</f>
        <v/>
      </c>
    </row>
    <row r="177" spans="1:10" s="48" customFormat="1" ht="15.75" thickBot="1" x14ac:dyDescent="0.3">
      <c r="A177" s="243" t="s">
        <v>172</v>
      </c>
      <c r="B177" s="244"/>
      <c r="C177" s="244"/>
      <c r="D177" s="244"/>
      <c r="E177" s="244"/>
      <c r="F177" s="244"/>
      <c r="G177" s="244"/>
      <c r="H177" s="244"/>
      <c r="I177" s="245"/>
      <c r="J177" s="3">
        <f>SUM(J124:J150,J152:J153,J155:J162,J164:J166,J168:J174,J176)</f>
        <v>0</v>
      </c>
    </row>
    <row r="178" spans="1:10" s="48" customFormat="1" ht="15.75" thickBot="1" x14ac:dyDescent="0.3">
      <c r="A178" s="238" t="s">
        <v>230</v>
      </c>
      <c r="B178" s="239"/>
      <c r="C178" s="239"/>
      <c r="D178" s="239"/>
      <c r="E178" s="239"/>
      <c r="F178" s="239"/>
      <c r="G178" s="239"/>
      <c r="H178" s="239"/>
      <c r="I178" s="240"/>
      <c r="J178" s="75">
        <f>SUM(J60,J122,J177)</f>
        <v>0</v>
      </c>
    </row>
    <row r="179" spans="1:10" s="62" customFormat="1" ht="13.5" thickBot="1" x14ac:dyDescent="0.25">
      <c r="A179" s="246" t="s">
        <v>231</v>
      </c>
      <c r="B179" s="247"/>
      <c r="C179" s="247"/>
      <c r="D179" s="247"/>
      <c r="E179" s="247"/>
      <c r="F179" s="247"/>
      <c r="G179" s="247"/>
      <c r="H179" s="247"/>
      <c r="I179" s="247"/>
      <c r="J179" s="60" t="str">
        <f>IF(AND(J178&gt;=1850,I176&gt;=1),"-$350.00","-")</f>
        <v>-</v>
      </c>
    </row>
    <row r="180" spans="1:10" s="68" customFormat="1" ht="13.5" thickBot="1" x14ac:dyDescent="0.25">
      <c r="A180" s="264" t="s">
        <v>232</v>
      </c>
      <c r="B180" s="265"/>
      <c r="C180" s="265"/>
      <c r="D180" s="265"/>
      <c r="E180" s="265"/>
      <c r="F180" s="265"/>
      <c r="G180" s="265"/>
      <c r="H180" s="265"/>
      <c r="I180" s="266"/>
      <c r="J180" s="79" t="str">
        <f>IF(AND(J178&gt;=1850,I176&gt;=1),J178-350,"-")</f>
        <v>-</v>
      </c>
    </row>
    <row r="181" spans="1:10" s="68" customFormat="1" ht="11.25" x14ac:dyDescent="0.2">
      <c r="A181" s="61" t="s">
        <v>156</v>
      </c>
      <c r="B181" s="62"/>
      <c r="C181" s="62"/>
      <c r="D181" s="62"/>
      <c r="E181" s="62"/>
      <c r="F181" s="62"/>
      <c r="G181" s="62"/>
      <c r="H181" s="63"/>
      <c r="I181" s="14"/>
      <c r="J181" s="63"/>
    </row>
    <row r="182" spans="1:10" s="68" customFormat="1" ht="11.25" x14ac:dyDescent="0.2">
      <c r="A182" s="64" t="s">
        <v>284</v>
      </c>
      <c r="B182" s="65"/>
      <c r="C182" s="62"/>
      <c r="D182" s="62"/>
      <c r="E182" s="62"/>
      <c r="F182" s="62"/>
      <c r="G182" s="62"/>
      <c r="H182" s="62"/>
      <c r="I182" s="15"/>
      <c r="J182" s="62"/>
    </row>
    <row r="183" spans="1:10" s="68" customFormat="1" ht="11.25" x14ac:dyDescent="0.2">
      <c r="A183" s="228" t="s">
        <v>157</v>
      </c>
      <c r="B183" s="228"/>
      <c r="C183" s="228"/>
      <c r="D183" s="228"/>
      <c r="E183" s="228"/>
      <c r="F183" s="228"/>
      <c r="G183" s="228"/>
      <c r="H183" s="228"/>
      <c r="I183" s="228"/>
      <c r="J183" s="228"/>
    </row>
    <row r="184" spans="1:10" s="68" customFormat="1" ht="11.25" x14ac:dyDescent="0.2">
      <c r="A184" s="64" t="s">
        <v>173</v>
      </c>
      <c r="B184" s="65"/>
      <c r="C184" s="62"/>
      <c r="D184" s="62"/>
      <c r="E184" s="62"/>
      <c r="F184" s="62"/>
      <c r="G184" s="62"/>
      <c r="H184" s="62"/>
      <c r="I184" s="15"/>
      <c r="J184" s="62"/>
    </row>
    <row r="185" spans="1:10" s="68" customFormat="1" ht="11.25" x14ac:dyDescent="0.2">
      <c r="A185" s="229" t="s">
        <v>163</v>
      </c>
      <c r="B185" s="230"/>
      <c r="C185" s="230"/>
      <c r="D185" s="230"/>
      <c r="E185" s="230"/>
      <c r="F185" s="230"/>
      <c r="G185" s="230"/>
      <c r="H185" s="230"/>
      <c r="I185" s="230"/>
      <c r="J185" s="230"/>
    </row>
    <row r="186" spans="1:10" s="68" customFormat="1" ht="11.25" x14ac:dyDescent="0.2">
      <c r="A186" s="61" t="s">
        <v>158</v>
      </c>
      <c r="B186" s="62"/>
      <c r="C186" s="62"/>
      <c r="D186" s="62"/>
      <c r="E186" s="62"/>
      <c r="F186" s="63"/>
      <c r="G186" s="63"/>
      <c r="H186" s="63"/>
      <c r="I186" s="14"/>
      <c r="J186" s="63"/>
    </row>
    <row r="187" spans="1:10" s="68" customFormat="1" ht="11.25" x14ac:dyDescent="0.2">
      <c r="A187" s="267" t="s">
        <v>164</v>
      </c>
      <c r="B187" s="267"/>
      <c r="C187" s="267"/>
      <c r="D187" s="267"/>
      <c r="E187" s="267"/>
      <c r="F187" s="267"/>
      <c r="G187" s="267"/>
      <c r="H187" s="267"/>
      <c r="I187" s="267"/>
      <c r="J187" s="267"/>
    </row>
    <row r="188" spans="1:10" s="68" customFormat="1" ht="11.25" x14ac:dyDescent="0.2">
      <c r="A188" s="62" t="s">
        <v>96</v>
      </c>
      <c r="B188" s="62"/>
      <c r="C188" s="62"/>
      <c r="D188" s="62"/>
      <c r="E188" s="62"/>
      <c r="F188" s="63"/>
      <c r="G188" s="63"/>
      <c r="H188" s="63"/>
      <c r="I188" s="14"/>
      <c r="J188" s="63"/>
    </row>
    <row r="189" spans="1:10" s="68" customFormat="1" ht="11.25" x14ac:dyDescent="0.2">
      <c r="A189" s="61" t="s">
        <v>159</v>
      </c>
      <c r="B189" s="62"/>
      <c r="C189" s="62"/>
      <c r="D189" s="62"/>
      <c r="E189" s="62"/>
      <c r="F189" s="63"/>
      <c r="G189" s="63"/>
      <c r="H189" s="63"/>
      <c r="I189" s="14"/>
      <c r="J189" s="63"/>
    </row>
    <row r="190" spans="1:10" s="68" customFormat="1" ht="11.25" x14ac:dyDescent="0.2">
      <c r="A190" s="62" t="s">
        <v>179</v>
      </c>
      <c r="B190" s="62"/>
      <c r="C190" s="62"/>
      <c r="D190" s="63"/>
      <c r="E190" s="63"/>
      <c r="F190" s="63"/>
      <c r="G190" s="63"/>
      <c r="H190" s="63"/>
      <c r="I190" s="14"/>
      <c r="J190" s="63"/>
    </row>
    <row r="191" spans="1:10" s="68" customFormat="1" ht="11.25" x14ac:dyDescent="0.2">
      <c r="A191" s="61" t="s">
        <v>160</v>
      </c>
      <c r="B191" s="62"/>
      <c r="C191" s="62"/>
      <c r="D191" s="63"/>
      <c r="E191" s="63"/>
      <c r="F191" s="63"/>
      <c r="G191" s="63"/>
      <c r="H191" s="63"/>
      <c r="I191" s="14"/>
      <c r="J191" s="63"/>
    </row>
    <row r="192" spans="1:10" s="68" customFormat="1" ht="11.25" x14ac:dyDescent="0.2">
      <c r="A192" s="62"/>
      <c r="B192" s="62" t="s">
        <v>161</v>
      </c>
      <c r="C192" s="62"/>
      <c r="D192" s="63"/>
      <c r="E192" s="63"/>
      <c r="F192" s="63"/>
      <c r="G192" s="63"/>
      <c r="H192" s="62"/>
      <c r="I192" s="15"/>
      <c r="J192" s="62"/>
    </row>
    <row r="193" spans="1:10" s="68" customFormat="1" ht="11.25" x14ac:dyDescent="0.2">
      <c r="A193" s="62"/>
      <c r="B193" s="61" t="s">
        <v>85</v>
      </c>
      <c r="C193" s="62"/>
      <c r="D193" s="63"/>
      <c r="E193" s="63"/>
      <c r="F193" s="63"/>
      <c r="G193" s="63"/>
      <c r="H193" s="62"/>
      <c r="I193" s="15"/>
      <c r="J193" s="62"/>
    </row>
    <row r="194" spans="1:10" s="68" customFormat="1" ht="11.25" x14ac:dyDescent="0.2">
      <c r="A194" s="62"/>
      <c r="B194" s="61" t="s">
        <v>84</v>
      </c>
      <c r="C194" s="62"/>
      <c r="D194" s="62"/>
      <c r="E194" s="62"/>
      <c r="F194" s="62"/>
      <c r="G194" s="62"/>
      <c r="H194" s="62"/>
      <c r="I194" s="15"/>
      <c r="J194" s="62"/>
    </row>
    <row r="195" spans="1:10" s="68" customFormat="1" ht="11.25" x14ac:dyDescent="0.2">
      <c r="A195" s="62"/>
      <c r="B195" s="62" t="s">
        <v>180</v>
      </c>
      <c r="C195" s="62"/>
      <c r="D195" s="62"/>
      <c r="E195" s="62"/>
      <c r="F195" s="62"/>
      <c r="G195" s="62"/>
      <c r="H195" s="62"/>
      <c r="I195" s="15"/>
      <c r="J195" s="62"/>
    </row>
    <row r="196" spans="1:10" s="68" customFormat="1" ht="11.25" x14ac:dyDescent="0.2">
      <c r="A196" s="62" t="s">
        <v>57</v>
      </c>
      <c r="B196" s="62"/>
      <c r="C196" s="62"/>
      <c r="D196" s="62"/>
      <c r="E196" s="62"/>
      <c r="F196" s="62"/>
      <c r="G196" s="62"/>
      <c r="H196" s="62"/>
      <c r="I196" s="15"/>
      <c r="J196" s="62"/>
    </row>
    <row r="197" spans="1:10" s="68" customFormat="1" ht="11.25" x14ac:dyDescent="0.2">
      <c r="A197" s="61" t="s">
        <v>162</v>
      </c>
      <c r="B197" s="61"/>
      <c r="C197" s="61"/>
      <c r="D197" s="61"/>
      <c r="E197" s="62"/>
      <c r="F197" s="62"/>
      <c r="G197" s="62"/>
      <c r="H197" s="224" t="s">
        <v>409</v>
      </c>
      <c r="I197" s="224"/>
      <c r="J197" s="224"/>
    </row>
    <row r="198" spans="1:10" s="68" customFormat="1" ht="11.25" x14ac:dyDescent="0.2">
      <c r="A198" s="76"/>
      <c r="D198" s="76"/>
      <c r="E198" s="76"/>
      <c r="G198" s="77"/>
      <c r="I198" s="76"/>
    </row>
    <row r="199" spans="1:10" x14ac:dyDescent="0.2">
      <c r="A199" s="76"/>
      <c r="B199" s="68"/>
      <c r="C199" s="68"/>
      <c r="D199" s="76"/>
      <c r="E199" s="76"/>
      <c r="F199" s="68"/>
      <c r="G199" s="77"/>
      <c r="H199" s="68"/>
      <c r="I199" s="76"/>
      <c r="J199" s="68"/>
    </row>
    <row r="200" spans="1:10" x14ac:dyDescent="0.2">
      <c r="A200" s="76"/>
      <c r="B200" s="68"/>
      <c r="C200" s="68"/>
      <c r="D200" s="76"/>
      <c r="E200" s="76"/>
      <c r="F200" s="68"/>
      <c r="G200" s="77"/>
      <c r="H200" s="68"/>
      <c r="I200" s="76"/>
      <c r="J200" s="68"/>
    </row>
  </sheetData>
  <sheetProtection algorithmName="SHA-512" hashValue="AjSHaATSPU2tsM0ONWpVP6iPuZjHxwTbBmbKZPyDE1ou/I6OhmosPAUNZ6Y62MmyktZC+dL/QY92Ac0UCJZZpQ==" saltValue="/Bb5CCBLeAh8N69bGoTHjg==" spinCount="100000" sheet="1" formatCells="0" formatColumns="0" formatRows="0"/>
  <sortState xmlns:xlrd2="http://schemas.microsoft.com/office/spreadsheetml/2017/richdata2" ref="A33:J36">
    <sortCondition ref="B33:B36"/>
  </sortState>
  <mergeCells count="36">
    <mergeCell ref="A180:I180"/>
    <mergeCell ref="A187:J187"/>
    <mergeCell ref="A61:J61"/>
    <mergeCell ref="A60:I60"/>
    <mergeCell ref="A102:J102"/>
    <mergeCell ref="A90:J90"/>
    <mergeCell ref="A78:J78"/>
    <mergeCell ref="A151:J151"/>
    <mergeCell ref="H1:J1"/>
    <mergeCell ref="A7:J7"/>
    <mergeCell ref="A9:J9"/>
    <mergeCell ref="A20:J20"/>
    <mergeCell ref="A37:J37"/>
    <mergeCell ref="A32:J32"/>
    <mergeCell ref="C1:G1"/>
    <mergeCell ref="C5:G5"/>
    <mergeCell ref="C4:G4"/>
    <mergeCell ref="C3:G3"/>
    <mergeCell ref="C2:G2"/>
    <mergeCell ref="A1:B1"/>
    <mergeCell ref="H197:J197"/>
    <mergeCell ref="A47:J47"/>
    <mergeCell ref="A183:J183"/>
    <mergeCell ref="A185:J185"/>
    <mergeCell ref="A72:J72"/>
    <mergeCell ref="A81:J81"/>
    <mergeCell ref="A93:J93"/>
    <mergeCell ref="A178:I178"/>
    <mergeCell ref="A163:J163"/>
    <mergeCell ref="A177:I177"/>
    <mergeCell ref="A167:J167"/>
    <mergeCell ref="A122:I122"/>
    <mergeCell ref="A123:J123"/>
    <mergeCell ref="A154:J154"/>
    <mergeCell ref="A175:J175"/>
    <mergeCell ref="A179:I179"/>
  </mergeCells>
  <phoneticPr fontId="9" type="noConversion"/>
  <printOptions horizontalCentered="1"/>
  <pageMargins left="0.25" right="0.25" top="0.25" bottom="0.25" header="0.3" footer="0.1"/>
  <pageSetup scale="71" fitToHeight="2" orientation="portrait" r:id="rId1"/>
  <headerFooter>
    <firstFooter>&amp;C&amp;10Page &amp;P of &amp;N</firstFooter>
  </headerFooter>
  <rowBreaks count="2" manualBreakCount="2">
    <brk id="60" max="16383" man="1"/>
    <brk id="122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</vt:lpstr>
      <vt:lpstr>'Price List'!Print_Titles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Leasure</dc:creator>
  <cp:lastModifiedBy>Richard Proper</cp:lastModifiedBy>
  <cp:revision/>
  <cp:lastPrinted>2025-03-06T19:32:49Z</cp:lastPrinted>
  <dcterms:created xsi:type="dcterms:W3CDTF">2011-12-30T22:08:21Z</dcterms:created>
  <dcterms:modified xsi:type="dcterms:W3CDTF">2025-07-09T19:22:58Z</dcterms:modified>
</cp:coreProperties>
</file>